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450" windowWidth="21825" windowHeight="10740" tabRatio="760"/>
  </bookViews>
  <sheets>
    <sheet name="入力画面" sheetId="2" r:id="rId1"/>
    <sheet name="入力例" sheetId="14" r:id="rId2"/>
    <sheet name="参加申込書（男子）" sheetId="7" r:id="rId3"/>
    <sheet name="参加申込書（女子）" sheetId="13" r:id="rId4"/>
    <sheet name="データ" sheetId="15" r:id="rId5"/>
  </sheets>
  <definedNames>
    <definedName name="_xlnm._FilterDatabase" localSheetId="0" hidden="1">入力画面!$L$4:$L$21</definedName>
    <definedName name="_xlnm._FilterDatabase" localSheetId="1" hidden="1">入力例!$L$4:$L$20</definedName>
    <definedName name="_xlnm.Print_Area" localSheetId="4">データ!$D$1:$I$36</definedName>
    <definedName name="_xlnm.Print_Area" localSheetId="3">'参加申込書（女子）'!$B$1:$I$58</definedName>
    <definedName name="_xlnm.Print_Area" localSheetId="2">'参加申込書（男子）'!$B$1:$I$58</definedName>
    <definedName name="_xlnm.Print_Area" localSheetId="0">入力画面!$B$2:$M$50</definedName>
    <definedName name="_xlnm.Print_Area" localSheetId="1">入力例!$B$2:$M$48</definedName>
  </definedNames>
  <calcPr calcId="125725"/>
</workbook>
</file>

<file path=xl/calcChain.xml><?xml version="1.0" encoding="utf-8"?>
<calcChain xmlns="http://schemas.openxmlformats.org/spreadsheetml/2006/main">
  <c r="I2" i="14"/>
  <c r="B56" i="7" l="1"/>
  <c r="B56" i="13"/>
  <c r="E10" i="15" l="1"/>
  <c r="E11"/>
  <c r="E12"/>
  <c r="E13"/>
  <c r="E14"/>
  <c r="E15"/>
  <c r="E16"/>
  <c r="E17"/>
  <c r="E18"/>
  <c r="E9"/>
  <c r="F27" l="1"/>
  <c r="G27"/>
  <c r="H27"/>
  <c r="I27"/>
  <c r="F28"/>
  <c r="G28"/>
  <c r="H28"/>
  <c r="I28"/>
  <c r="F29"/>
  <c r="G29"/>
  <c r="H29"/>
  <c r="I29"/>
  <c r="F30"/>
  <c r="G30"/>
  <c r="H30"/>
  <c r="I30"/>
  <c r="F31"/>
  <c r="G31"/>
  <c r="H31"/>
  <c r="I31"/>
  <c r="F32"/>
  <c r="G32"/>
  <c r="H32"/>
  <c r="I32"/>
  <c r="F33"/>
  <c r="G33"/>
  <c r="H33"/>
  <c r="I33"/>
  <c r="F34"/>
  <c r="G34"/>
  <c r="H34"/>
  <c r="I34"/>
  <c r="F35"/>
  <c r="G35"/>
  <c r="H35"/>
  <c r="I35"/>
  <c r="F36"/>
  <c r="G36"/>
  <c r="H36"/>
  <c r="I36"/>
  <c r="G26"/>
  <c r="H26"/>
  <c r="I26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I19"/>
  <c r="H19"/>
  <c r="G19"/>
  <c r="F9"/>
  <c r="G9"/>
  <c r="H9"/>
  <c r="I9"/>
  <c r="F10"/>
  <c r="G10"/>
  <c r="H10"/>
  <c r="I10"/>
  <c r="F11"/>
  <c r="G11"/>
  <c r="H11"/>
  <c r="I11"/>
  <c r="F12"/>
  <c r="G12"/>
  <c r="H12"/>
  <c r="I12"/>
  <c r="F13"/>
  <c r="G13"/>
  <c r="H13"/>
  <c r="I13"/>
  <c r="F14"/>
  <c r="G14"/>
  <c r="H14"/>
  <c r="I14"/>
  <c r="F15"/>
  <c r="G15"/>
  <c r="H15"/>
  <c r="I15"/>
  <c r="F16"/>
  <c r="G16"/>
  <c r="H16"/>
  <c r="I16"/>
  <c r="F17"/>
  <c r="G17"/>
  <c r="H17"/>
  <c r="I17"/>
  <c r="F18"/>
  <c r="G18"/>
  <c r="H18"/>
  <c r="I18"/>
  <c r="I8"/>
  <c r="H8"/>
  <c r="G8"/>
  <c r="G2"/>
  <c r="H2"/>
  <c r="I2"/>
  <c r="G3"/>
  <c r="H3"/>
  <c r="I3"/>
  <c r="G4"/>
  <c r="H4"/>
  <c r="I4"/>
  <c r="G5"/>
  <c r="H5"/>
  <c r="I5"/>
  <c r="G6"/>
  <c r="H6"/>
  <c r="I6"/>
  <c r="G7"/>
  <c r="H7"/>
  <c r="I7"/>
  <c r="I1"/>
  <c r="H1"/>
  <c r="G1"/>
  <c r="F1"/>
  <c r="F26"/>
  <c r="F20"/>
  <c r="F21"/>
  <c r="F22"/>
  <c r="F23"/>
  <c r="F24"/>
  <c r="F25"/>
  <c r="F19"/>
  <c r="F2"/>
  <c r="F3"/>
  <c r="F4"/>
  <c r="F5"/>
  <c r="F6"/>
  <c r="F7"/>
  <c r="E27"/>
  <c r="E28"/>
  <c r="E29"/>
  <c r="E30"/>
  <c r="E31"/>
  <c r="E32"/>
  <c r="E33"/>
  <c r="E34"/>
  <c r="E35"/>
  <c r="E36"/>
  <c r="E20"/>
  <c r="E21"/>
  <c r="E22"/>
  <c r="E23"/>
  <c r="E24"/>
  <c r="E25"/>
  <c r="E19"/>
  <c r="E26"/>
  <c r="E1"/>
  <c r="F8"/>
  <c r="E2"/>
  <c r="E3"/>
  <c r="E4"/>
  <c r="E5"/>
  <c r="E6"/>
  <c r="E7"/>
  <c r="E8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1"/>
  <c r="C30" i="7" l="1"/>
  <c r="H57" i="13" l="1"/>
  <c r="C57"/>
  <c r="C52"/>
  <c r="H51"/>
  <c r="G51"/>
  <c r="F51"/>
  <c r="E51"/>
  <c r="D51"/>
  <c r="C51"/>
  <c r="C50"/>
  <c r="H49"/>
  <c r="G49"/>
  <c r="F49"/>
  <c r="E49"/>
  <c r="D49"/>
  <c r="C49"/>
  <c r="C48"/>
  <c r="H47"/>
  <c r="G47"/>
  <c r="F47"/>
  <c r="E47"/>
  <c r="D47"/>
  <c r="C47"/>
  <c r="C44"/>
  <c r="H43"/>
  <c r="G43"/>
  <c r="F43"/>
  <c r="E43"/>
  <c r="D43"/>
  <c r="C43"/>
  <c r="C42"/>
  <c r="H41"/>
  <c r="G41"/>
  <c r="F41"/>
  <c r="E41"/>
  <c r="D41"/>
  <c r="C41"/>
  <c r="C40"/>
  <c r="H39"/>
  <c r="G39"/>
  <c r="F39"/>
  <c r="E39"/>
  <c r="D39"/>
  <c r="C39"/>
  <c r="C38"/>
  <c r="H37"/>
  <c r="G37"/>
  <c r="F37"/>
  <c r="E37"/>
  <c r="D37"/>
  <c r="C37"/>
  <c r="C36"/>
  <c r="H35"/>
  <c r="G35"/>
  <c r="F35"/>
  <c r="E35"/>
  <c r="D35"/>
  <c r="C35"/>
  <c r="C34"/>
  <c r="H33"/>
  <c r="G33"/>
  <c r="F33"/>
  <c r="E33"/>
  <c r="D33"/>
  <c r="C33"/>
  <c r="C32"/>
  <c r="H31"/>
  <c r="G31"/>
  <c r="F31"/>
  <c r="E31"/>
  <c r="D31"/>
  <c r="C31"/>
  <c r="C30"/>
  <c r="C29"/>
  <c r="C25"/>
  <c r="H24"/>
  <c r="G24"/>
  <c r="F24"/>
  <c r="E24"/>
  <c r="D24"/>
  <c r="C24"/>
  <c r="B24"/>
  <c r="C23"/>
  <c r="H22"/>
  <c r="G22"/>
  <c r="F22"/>
  <c r="E22"/>
  <c r="D22"/>
  <c r="C22"/>
  <c r="B22"/>
  <c r="C21"/>
  <c r="H20"/>
  <c r="G20"/>
  <c r="F20"/>
  <c r="E20"/>
  <c r="D20"/>
  <c r="C20"/>
  <c r="B20"/>
  <c r="C19"/>
  <c r="H18"/>
  <c r="G18"/>
  <c r="F18"/>
  <c r="E18"/>
  <c r="D18"/>
  <c r="C18"/>
  <c r="B18"/>
  <c r="C17"/>
  <c r="H16"/>
  <c r="G16"/>
  <c r="F16"/>
  <c r="E16"/>
  <c r="D16"/>
  <c r="C16"/>
  <c r="B16"/>
  <c r="C15"/>
  <c r="H14"/>
  <c r="G14"/>
  <c r="F14"/>
  <c r="E14"/>
  <c r="D14"/>
  <c r="C14"/>
  <c r="B14"/>
  <c r="C13"/>
  <c r="H12"/>
  <c r="G12"/>
  <c r="F12"/>
  <c r="E12"/>
  <c r="D12"/>
  <c r="C12"/>
  <c r="B12"/>
  <c r="C9"/>
  <c r="C8"/>
  <c r="D4"/>
  <c r="C57" i="7"/>
  <c r="H57"/>
  <c r="C52"/>
  <c r="H51"/>
  <c r="G51"/>
  <c r="F51"/>
  <c r="E51"/>
  <c r="D51"/>
  <c r="C51"/>
  <c r="C50"/>
  <c r="H49"/>
  <c r="G49"/>
  <c r="F49"/>
  <c r="E49"/>
  <c r="D49"/>
  <c r="C49"/>
  <c r="C48"/>
  <c r="H47"/>
  <c r="G47"/>
  <c r="F47"/>
  <c r="E47"/>
  <c r="D47"/>
  <c r="C47"/>
  <c r="C44"/>
  <c r="H43"/>
  <c r="G43"/>
  <c r="F43"/>
  <c r="E43"/>
  <c r="D43"/>
  <c r="C43"/>
  <c r="C42"/>
  <c r="H41"/>
  <c r="G41"/>
  <c r="F41"/>
  <c r="E41"/>
  <c r="D41"/>
  <c r="C41"/>
  <c r="C40"/>
  <c r="H39"/>
  <c r="G39"/>
  <c r="F39"/>
  <c r="E39"/>
  <c r="D39"/>
  <c r="C39"/>
  <c r="C38"/>
  <c r="H37"/>
  <c r="G37"/>
  <c r="F37"/>
  <c r="E37"/>
  <c r="D37"/>
  <c r="C37"/>
  <c r="C36"/>
  <c r="H35"/>
  <c r="G35"/>
  <c r="F35"/>
  <c r="E35"/>
  <c r="D35"/>
  <c r="C35"/>
  <c r="C34"/>
  <c r="H33"/>
  <c r="G33"/>
  <c r="F33"/>
  <c r="E33"/>
  <c r="D33"/>
  <c r="C33"/>
  <c r="C32"/>
  <c r="H31"/>
  <c r="G31"/>
  <c r="F31"/>
  <c r="E31"/>
  <c r="D31"/>
  <c r="C31"/>
  <c r="C29"/>
  <c r="C25"/>
  <c r="H24"/>
  <c r="G24"/>
  <c r="F24"/>
  <c r="E24"/>
  <c r="D24"/>
  <c r="C24"/>
  <c r="B24"/>
  <c r="C23"/>
  <c r="H22"/>
  <c r="G22"/>
  <c r="F22"/>
  <c r="E22"/>
  <c r="D22"/>
  <c r="C22"/>
  <c r="B22"/>
  <c r="C21"/>
  <c r="H20"/>
  <c r="G20"/>
  <c r="F20"/>
  <c r="E20"/>
  <c r="D20"/>
  <c r="C20"/>
  <c r="B20"/>
  <c r="C19"/>
  <c r="H18"/>
  <c r="G18"/>
  <c r="F18"/>
  <c r="E18"/>
  <c r="D18"/>
  <c r="C18"/>
  <c r="B18"/>
  <c r="C17"/>
  <c r="H16"/>
  <c r="G16"/>
  <c r="F16"/>
  <c r="E16"/>
  <c r="D16"/>
  <c r="C16"/>
  <c r="B16"/>
  <c r="C15"/>
  <c r="H14"/>
  <c r="G14"/>
  <c r="F14"/>
  <c r="E14"/>
  <c r="D14"/>
  <c r="C14"/>
  <c r="B14"/>
  <c r="C13"/>
  <c r="H12"/>
  <c r="G12"/>
  <c r="F12"/>
  <c r="E12"/>
  <c r="D12"/>
  <c r="C12"/>
  <c r="B12"/>
  <c r="C9"/>
  <c r="C8"/>
  <c r="D4"/>
</calcChain>
</file>

<file path=xl/sharedStrings.xml><?xml version="1.0" encoding="utf-8"?>
<sst xmlns="http://schemas.openxmlformats.org/spreadsheetml/2006/main" count="221" uniqueCount="131">
  <si>
    <t>立順</t>
    <rPh sb="0" eb="2">
      <t>タチジュン</t>
    </rPh>
    <phoneticPr fontId="1"/>
  </si>
  <si>
    <t>ふりがな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</si>
  <si>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</si>
  <si>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</si>
  <si>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</si>
  <si>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備　　　考</t>
    <rPh sb="0" eb="1">
      <t>ソナエ</t>
    </rPh>
    <rPh sb="4" eb="5">
      <t>コウ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</si>
  <si>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</si>
  <si>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ふ  り  が  な</t>
    <phoneticPr fontId="1"/>
  </si>
  <si>
    <t>学  年</t>
    <rPh sb="0" eb="1">
      <t>ガク</t>
    </rPh>
    <rPh sb="3" eb="4">
      <t>トシ</t>
    </rPh>
    <phoneticPr fontId="1"/>
  </si>
  <si>
    <t>備考</t>
    <rPh sb="0" eb="2">
      <t>ビコウ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</si>
  <si>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</si>
  <si>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</si>
  <si>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</si>
  <si>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監督名（ふりがな）</t>
    <rPh sb="0" eb="2">
      <t>カントク</t>
    </rPh>
    <rPh sb="2" eb="3">
      <t>メイ</t>
    </rPh>
    <phoneticPr fontId="1"/>
  </si>
  <si>
    <t>番号</t>
    <rPh sb="0" eb="2">
      <t>バンゴウ</t>
    </rPh>
    <phoneticPr fontId="1"/>
  </si>
  <si>
    <t>地区予選
的中数</t>
    <rPh sb="0" eb="2">
      <t>チク</t>
    </rPh>
    <rPh sb="2" eb="4">
      <t>ヨセン</t>
    </rPh>
    <rPh sb="5" eb="6">
      <t>テキ</t>
    </rPh>
    <rPh sb="6" eb="7">
      <t>ナカ</t>
    </rPh>
    <rPh sb="7" eb="8">
      <t>カズ</t>
    </rPh>
    <phoneticPr fontId="1"/>
  </si>
  <si>
    <t>団体・個人</t>
    <rPh sb="0" eb="2">
      <t>ダンタイ</t>
    </rPh>
    <rPh sb="3" eb="5">
      <t>コジン</t>
    </rPh>
    <phoneticPr fontId="1"/>
  </si>
  <si>
    <t>個人</t>
    <rPh sb="0" eb="2">
      <t>コジン</t>
    </rPh>
    <phoneticPr fontId="1"/>
  </si>
  <si>
    <t>弓道会員
番　　　号</t>
    <rPh sb="0" eb="2">
      <t>キュウドウ</t>
    </rPh>
    <rPh sb="2" eb="4">
      <t>カイイン</t>
    </rPh>
    <rPh sb="5" eb="6">
      <t>バン</t>
    </rPh>
    <rPh sb="9" eb="10">
      <t>ゴウ</t>
    </rPh>
    <phoneticPr fontId="1"/>
  </si>
  <si>
    <t>監督名</t>
    <rPh sb="0" eb="1">
      <t>カントク</t>
    </rPh>
    <rPh sb="1" eb="2">
      <t>メイ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</si>
  <si>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</si>
  <si>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選手名</t>
    <rPh sb="0" eb="3">
      <t>センシュメイ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</si>
  <si>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</si>
  <si>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</si>
  <si>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○立順１～５を先発選手とする。
　○立順1～７の選手が個人資格を得ている場合、立順の番号を○で囲む。</t>
    <phoneticPr fontId="1"/>
  </si>
  <si>
    <t>校長</t>
    <rPh sb="0" eb="2">
      <t>コウチョウ</t>
    </rPh>
    <phoneticPr fontId="1"/>
  </si>
  <si>
    <t>上記の者は本校在学生徒で、標記大会に出場することを認め参加を申し込みます。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7" eb="29">
      <t>サンカ</t>
    </rPh>
    <rPh sb="30" eb="31">
      <t>モウ</t>
    </rPh>
    <rPh sb="32" eb="33">
      <t>コ</t>
    </rPh>
    <phoneticPr fontId="1"/>
  </si>
  <si>
    <t>申込日</t>
    <rPh sb="0" eb="1">
      <t>モウ</t>
    </rPh>
    <rPh sb="1" eb="2">
      <t>コ</t>
    </rPh>
    <rPh sb="2" eb="3">
      <t>ビ</t>
    </rPh>
    <phoneticPr fontId="1"/>
  </si>
  <si>
    <t>ふりがな</t>
    <phoneticPr fontId="1"/>
  </si>
  <si>
    <t>ふりがな</t>
    <phoneticPr fontId="1"/>
  </si>
  <si>
    <t>⑲　弓道競技申込書</t>
    <phoneticPr fontId="1"/>
  </si>
  <si>
    <t>男子の部　団体・個人</t>
    <rPh sb="0" eb="1">
      <t>ダン</t>
    </rPh>
    <rPh sb="1" eb="2">
      <t>コ</t>
    </rPh>
    <rPh sb="3" eb="4">
      <t>ブ</t>
    </rPh>
    <rPh sb="5" eb="7">
      <t>ダンタイ</t>
    </rPh>
    <rPh sb="8" eb="10">
      <t>コジン</t>
    </rPh>
    <phoneticPr fontId="1"/>
  </si>
  <si>
    <t>男子の部　個人</t>
    <rPh sb="0" eb="2">
      <t>ダンシ</t>
    </rPh>
    <rPh sb="3" eb="4">
      <t>ブ</t>
    </rPh>
    <rPh sb="5" eb="7">
      <t>コジン</t>
    </rPh>
    <phoneticPr fontId="1"/>
  </si>
  <si>
    <t>女子の部　団体・個人</t>
    <rPh sb="0" eb="2">
      <t>ジョシ</t>
    </rPh>
    <rPh sb="3" eb="4">
      <t>ブ</t>
    </rPh>
    <rPh sb="5" eb="7">
      <t>ダンタイ</t>
    </rPh>
    <rPh sb="8" eb="10">
      <t>コジン</t>
    </rPh>
    <phoneticPr fontId="1"/>
  </si>
  <si>
    <t>女子の部　個人</t>
    <rPh sb="0" eb="2">
      <t>ジョシ</t>
    </rPh>
    <rPh sb="3" eb="4">
      <t>ブ</t>
    </rPh>
    <rPh sb="5" eb="7">
      <t>コジン</t>
    </rPh>
    <phoneticPr fontId="1"/>
  </si>
  <si>
    <t>個人
資格</t>
    <rPh sb="0" eb="2">
      <t>コジン</t>
    </rPh>
    <rPh sb="3" eb="5">
      <t>シカク</t>
    </rPh>
    <phoneticPr fontId="1"/>
  </si>
  <si>
    <t>地区予選
的中数</t>
    <rPh sb="0" eb="2">
      <t>チク</t>
    </rPh>
    <rPh sb="2" eb="4">
      <t>ヨセン</t>
    </rPh>
    <rPh sb="5" eb="6">
      <t>テキ</t>
    </rPh>
    <rPh sb="6" eb="7">
      <t>ナカ</t>
    </rPh>
    <rPh sb="7" eb="8">
      <t>カズ</t>
    </rPh>
    <phoneticPr fontId="1"/>
  </si>
  <si>
    <t>生年月日
平成〇年〇月〇日</t>
    <rPh sb="0" eb="2">
      <t>セイネン</t>
    </rPh>
    <rPh sb="2" eb="4">
      <t>ガッピ</t>
    </rPh>
    <rPh sb="5" eb="7">
      <t>ヘイセイ</t>
    </rPh>
    <rPh sb="8" eb="9">
      <t>ネン</t>
    </rPh>
    <rPh sb="10" eb="11">
      <t>ツキ</t>
    </rPh>
    <rPh sb="12" eb="13">
      <t>ニチ</t>
    </rPh>
    <phoneticPr fontId="1"/>
  </si>
  <si>
    <t>《新人戦》</t>
    <rPh sb="1" eb="3">
      <t>シンジン</t>
    </rPh>
    <rPh sb="3" eb="4">
      <t>セン</t>
    </rPh>
    <phoneticPr fontId="1"/>
  </si>
  <si>
    <t>岩手　太郎</t>
    <rPh sb="0" eb="2">
      <t>イワテ</t>
    </rPh>
    <rPh sb="3" eb="5">
      <t>タロウ</t>
    </rPh>
    <phoneticPr fontId="1"/>
  </si>
  <si>
    <t>いわてじろう</t>
    <phoneticPr fontId="1"/>
  </si>
  <si>
    <t>岩手　次郎</t>
    <rPh sb="0" eb="2">
      <t>イワテ</t>
    </rPh>
    <rPh sb="3" eb="5">
      <t>ジロウ</t>
    </rPh>
    <phoneticPr fontId="1"/>
  </si>
  <si>
    <t>1234561</t>
    <phoneticPr fontId="1"/>
  </si>
  <si>
    <t>1234562</t>
    <phoneticPr fontId="1"/>
  </si>
  <si>
    <t>1234563</t>
    <phoneticPr fontId="1"/>
  </si>
  <si>
    <t>1234564</t>
    <phoneticPr fontId="1"/>
  </si>
  <si>
    <t>坐射免除</t>
    <rPh sb="0" eb="1">
      <t>ザ</t>
    </rPh>
    <rPh sb="1" eb="2">
      <t>シャ</t>
    </rPh>
    <rPh sb="2" eb="4">
      <t>メンジョ</t>
    </rPh>
    <phoneticPr fontId="1"/>
  </si>
  <si>
    <t>取矢免除</t>
    <rPh sb="0" eb="1">
      <t>ト</t>
    </rPh>
    <rPh sb="1" eb="2">
      <t>ヤ</t>
    </rPh>
    <rPh sb="2" eb="4">
      <t>メンジョ</t>
    </rPh>
    <phoneticPr fontId="1"/>
  </si>
  <si>
    <t>○</t>
  </si>
  <si>
    <t>12</t>
    <phoneticPr fontId="1"/>
  </si>
  <si>
    <t>11</t>
    <phoneticPr fontId="1"/>
  </si>
  <si>
    <t>岩手　一郎</t>
    <rPh sb="0" eb="2">
      <t>イワテ</t>
    </rPh>
    <rPh sb="3" eb="5">
      <t>イチロウ</t>
    </rPh>
    <phoneticPr fontId="1"/>
  </si>
  <si>
    <t>岩手　二郎</t>
    <rPh sb="0" eb="2">
      <t>イワテ</t>
    </rPh>
    <rPh sb="3" eb="5">
      <t>ジロウ</t>
    </rPh>
    <phoneticPr fontId="1"/>
  </si>
  <si>
    <t>岩手　三郎</t>
    <rPh sb="0" eb="2">
      <t>イワテ</t>
    </rPh>
    <rPh sb="3" eb="5">
      <t>サブロウ</t>
    </rPh>
    <phoneticPr fontId="1"/>
  </si>
  <si>
    <t>岩手　四朗</t>
    <rPh sb="0" eb="2">
      <t>イワテ</t>
    </rPh>
    <rPh sb="3" eb="5">
      <t>シロウ</t>
    </rPh>
    <phoneticPr fontId="1"/>
  </si>
  <si>
    <t>岩手　五郎</t>
    <rPh sb="0" eb="1">
      <t>イワ</t>
    </rPh>
    <rPh sb="1" eb="2">
      <t>テ</t>
    </rPh>
    <rPh sb="3" eb="5">
      <t>ゴロウ</t>
    </rPh>
    <phoneticPr fontId="1"/>
  </si>
  <si>
    <t>岩手　六郎</t>
    <rPh sb="0" eb="2">
      <t>イワテ</t>
    </rPh>
    <rPh sb="3" eb="5">
      <t>ロクロウ</t>
    </rPh>
    <phoneticPr fontId="1"/>
  </si>
  <si>
    <t>岩手　七郎</t>
    <rPh sb="0" eb="2">
      <t>イワテ</t>
    </rPh>
    <rPh sb="3" eb="4">
      <t>ナナ</t>
    </rPh>
    <rPh sb="4" eb="5">
      <t>ロウ</t>
    </rPh>
    <phoneticPr fontId="1"/>
  </si>
  <si>
    <t>９</t>
    <phoneticPr fontId="1"/>
  </si>
  <si>
    <t>弓道会員
ID番号(半角７桁)</t>
    <rPh sb="0" eb="2">
      <t>キュウドウ</t>
    </rPh>
    <rPh sb="2" eb="4">
      <t>カイイン</t>
    </rPh>
    <rPh sb="7" eb="9">
      <t>バンゴウ</t>
    </rPh>
    <rPh sb="10" eb="12">
      <t>ハンカク</t>
    </rPh>
    <rPh sb="13" eb="14">
      <t>ケタ</t>
    </rPh>
    <phoneticPr fontId="1"/>
  </si>
  <si>
    <t>いわて　いちろう</t>
    <phoneticPr fontId="1"/>
  </si>
  <si>
    <t>いわて　じろう</t>
    <phoneticPr fontId="1"/>
  </si>
  <si>
    <t>いわて　さぶろう</t>
    <phoneticPr fontId="1"/>
  </si>
  <si>
    <t>いわて　しろう</t>
    <phoneticPr fontId="1"/>
  </si>
  <si>
    <t>いわて　ごろう</t>
    <phoneticPr fontId="1"/>
  </si>
  <si>
    <t>いわて　ろくろう</t>
    <phoneticPr fontId="1"/>
  </si>
  <si>
    <t>いわて　ななろう</t>
    <phoneticPr fontId="1"/>
  </si>
  <si>
    <t>1234565</t>
    <phoneticPr fontId="1"/>
  </si>
  <si>
    <t>1234566</t>
    <phoneticPr fontId="1"/>
  </si>
  <si>
    <t>1234567</t>
    <phoneticPr fontId="1"/>
  </si>
  <si>
    <t>岩手　八郎</t>
    <rPh sb="3" eb="5">
      <t>ハチロウ</t>
    </rPh>
    <phoneticPr fontId="1"/>
  </si>
  <si>
    <t>いわて　はちろう</t>
    <phoneticPr fontId="1"/>
  </si>
  <si>
    <t>1234568</t>
    <phoneticPr fontId="1"/>
  </si>
  <si>
    <t>a002</t>
  </si>
  <si>
    <t>a003</t>
  </si>
  <si>
    <t>a004</t>
  </si>
  <si>
    <t>a001</t>
    <phoneticPr fontId="1"/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</si>
  <si>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</si>
  <si>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</si>
  <si>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</si>
  <si>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</si>
  <si>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</si>
  <si>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</si>
  <si>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</si>
  <si>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</si>
  <si>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</si>
  <si>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</si>
  <si>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</si>
  <si>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</si>
  <si>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</si>
  <si>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</si>
  <si>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b001</t>
    <phoneticPr fontId="1"/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</si>
  <si>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</si>
  <si>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</si>
  <si>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</si>
  <si>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</si>
  <si>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</si>
  <si>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</si>
  <si>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</si>
  <si>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</si>
  <si>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</si>
  <si>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</si>
  <si>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</si>
  <si>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</si>
  <si>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</si>
  <si>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</si>
  <si>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</si>
  <si>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</si>
  <si>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</si>
  <si>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岩手　十郎</t>
    <rPh sb="0" eb="2">
      <t>イワテ</t>
    </rPh>
    <rPh sb="3" eb="5">
      <t>ジュウロウ</t>
    </rPh>
    <phoneticPr fontId="1"/>
  </si>
  <si>
    <t>いわてじゅうろう</t>
    <phoneticPr fontId="1"/>
  </si>
  <si>
    <t>岩手県立石割桜高等学校</t>
    <rPh sb="0" eb="4">
      <t>イワテケンリツ</t>
    </rPh>
    <rPh sb="4" eb="6">
      <t>イシワリ</t>
    </rPh>
    <rPh sb="6" eb="7">
      <t>サクラ</t>
    </rPh>
    <rPh sb="7" eb="9">
      <t>コウトウ</t>
    </rPh>
    <rPh sb="9" eb="11">
      <t>ガッコウ</t>
    </rPh>
    <phoneticPr fontId="1"/>
  </si>
  <si>
    <t>a</t>
    <phoneticPr fontId="1"/>
  </si>
  <si>
    <t>b</t>
    <phoneticPr fontId="1"/>
  </si>
  <si>
    <t>c</t>
    <phoneticPr fontId="1"/>
  </si>
  <si>
    <t>a</t>
    <phoneticPr fontId="1"/>
  </si>
  <si>
    <t>b</t>
    <phoneticPr fontId="1"/>
  </si>
  <si>
    <t>特別
変更</t>
    <rPh sb="0" eb="2">
      <t>トクベツ</t>
    </rPh>
    <rPh sb="3" eb="5">
      <t>ヘンコウ</t>
    </rPh>
    <phoneticPr fontId="1"/>
  </si>
  <si>
    <t>岩手　桃太</t>
    <rPh sb="0" eb="2">
      <t>イワテ</t>
    </rPh>
    <rPh sb="3" eb="4">
      <t>モモ</t>
    </rPh>
    <rPh sb="4" eb="5">
      <t>タ</t>
    </rPh>
    <phoneticPr fontId="1"/>
  </si>
  <si>
    <t>いわて　ももた</t>
    <phoneticPr fontId="1"/>
  </si>
  <si>
    <t>岩手　浦太</t>
    <rPh sb="0" eb="2">
      <t>イワテ</t>
    </rPh>
    <rPh sb="3" eb="4">
      <t>ウラ</t>
    </rPh>
    <rPh sb="4" eb="5">
      <t>フトシ</t>
    </rPh>
    <phoneticPr fontId="1"/>
  </si>
  <si>
    <t>いわて　うらた</t>
    <phoneticPr fontId="1"/>
  </si>
  <si>
    <t>岩手　金太</t>
    <rPh sb="0" eb="2">
      <t>イワテ</t>
    </rPh>
    <rPh sb="3" eb="4">
      <t>キム</t>
    </rPh>
    <rPh sb="4" eb="5">
      <t>フトシ</t>
    </rPh>
    <phoneticPr fontId="1"/>
  </si>
  <si>
    <t>いわて　きんた</t>
    <phoneticPr fontId="1"/>
  </si>
  <si>
    <t>123901</t>
    <phoneticPr fontId="1"/>
  </si>
  <si>
    <t>123902</t>
    <phoneticPr fontId="1"/>
  </si>
  <si>
    <t>123903</t>
    <phoneticPr fontId="1"/>
  </si>
  <si>
    <t>　男子の部　団体補欠（特別欠場）</t>
    <rPh sb="1" eb="3">
      <t>ダンシ</t>
    </rPh>
    <rPh sb="4" eb="5">
      <t>ブ</t>
    </rPh>
    <rPh sb="6" eb="8">
      <t>ダンタイ</t>
    </rPh>
    <rPh sb="8" eb="10">
      <t>ホケツ</t>
    </rPh>
    <rPh sb="11" eb="13">
      <t>トクベツ</t>
    </rPh>
    <rPh sb="13" eb="15">
      <t>ケツジョウ</t>
    </rPh>
    <phoneticPr fontId="1"/>
  </si>
  <si>
    <t>　女子の部　団体補欠（特別欠場）</t>
    <rPh sb="1" eb="3">
      <t>ジョシ</t>
    </rPh>
    <rPh sb="4" eb="5">
      <t>ブ</t>
    </rPh>
    <rPh sb="6" eb="8">
      <t>ダンタイ</t>
    </rPh>
    <rPh sb="8" eb="10">
      <t>ホケツ</t>
    </rPh>
    <rPh sb="11" eb="13">
      <t>トクベツ</t>
    </rPh>
    <rPh sb="13" eb="15">
      <t>ケツジョウ</t>
    </rPh>
    <phoneticPr fontId="1"/>
  </si>
  <si>
    <t>令和２年度岩手県高等学校新人大会</t>
    <rPh sb="0" eb="2">
      <t>レイワ</t>
    </rPh>
    <phoneticPr fontId="1"/>
  </si>
  <si>
    <t>令和２年12月１日</t>
    <rPh sb="0" eb="1">
      <t>レイ</t>
    </rPh>
    <rPh sb="1" eb="2">
      <t>ワ</t>
    </rPh>
    <rPh sb="3" eb="4">
      <t>ネン</t>
    </rPh>
    <rPh sb="6" eb="7">
      <t>ガツ</t>
    </rPh>
    <rPh sb="8" eb="9">
      <t>ヒ</t>
    </rPh>
    <phoneticPr fontId="1"/>
  </si>
</sst>
</file>

<file path=xl/styles.xml><?xml version="1.0" encoding="utf-8"?>
<styleSheet xmlns="http://schemas.openxmlformats.org/spreadsheetml/2006/main">
  <numFmts count="3">
    <numFmt numFmtId="176" formatCode="0;\-0;"/>
    <numFmt numFmtId="177" formatCode="[$-411]ge\.m\.d;@"/>
    <numFmt numFmtId="178" formatCode="[$-411]ggge&quot;年&quot;m&quot;月&quot;d&quot;日&quot;;@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18"/>
      <name val="ＤＨＰ平成明朝体W7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5" fillId="0" borderId="0" xfId="0" applyFont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3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58" fontId="5" fillId="0" borderId="0" xfId="0" applyNumberFormat="1" applyFont="1" applyProtection="1"/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49" fontId="5" fillId="3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49" fontId="5" fillId="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 indent="1"/>
    </xf>
    <xf numFmtId="176" fontId="0" fillId="0" borderId="0" xfId="0" applyNumberFormat="1" applyFont="1" applyProtection="1"/>
    <xf numFmtId="176" fontId="8" fillId="0" borderId="0" xfId="0" applyNumberFormat="1" applyFont="1" applyProtection="1"/>
    <xf numFmtId="176" fontId="4" fillId="0" borderId="0" xfId="0" applyNumberFormat="1" applyFont="1" applyProtection="1"/>
    <xf numFmtId="49" fontId="5" fillId="3" borderId="5" xfId="0" applyNumberFormat="1" applyFont="1" applyFill="1" applyBorder="1" applyAlignment="1" applyProtection="1">
      <alignment horizontal="left" vertical="center"/>
      <protection locked="0"/>
    </xf>
    <xf numFmtId="49" fontId="5" fillId="3" borderId="6" xfId="0" applyNumberFormat="1" applyFont="1" applyFill="1" applyBorder="1" applyAlignment="1" applyProtection="1">
      <alignment horizontal="left" vertical="center"/>
      <protection locked="0"/>
    </xf>
    <xf numFmtId="49" fontId="5" fillId="3" borderId="7" xfId="0" applyNumberFormat="1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176" fontId="11" fillId="0" borderId="0" xfId="0" applyNumberFormat="1" applyFont="1" applyProtection="1"/>
    <xf numFmtId="176" fontId="8" fillId="0" borderId="0" xfId="0" applyNumberFormat="1" applyFont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 vertical="center"/>
    </xf>
    <xf numFmtId="176" fontId="0" fillId="0" borderId="0" xfId="0" applyNumberFormat="1" applyFont="1" applyAlignment="1" applyProtection="1">
      <alignment horizontal="center" vertical="center"/>
    </xf>
    <xf numFmtId="0" fontId="5" fillId="3" borderId="8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11" fillId="0" borderId="17" xfId="0" applyNumberFormat="1" applyFont="1" applyBorder="1" applyProtection="1"/>
    <xf numFmtId="176" fontId="0" fillId="0" borderId="17" xfId="0" applyNumberFormat="1" applyFont="1" applyBorder="1" applyProtection="1"/>
    <xf numFmtId="0" fontId="8" fillId="0" borderId="0" xfId="0" applyNumberFormat="1" applyFont="1" applyAlignment="1" applyProtection="1">
      <alignment horizontal="center" vertical="center"/>
    </xf>
    <xf numFmtId="0" fontId="8" fillId="0" borderId="0" xfId="0" applyNumberFormat="1" applyFont="1" applyProtection="1"/>
    <xf numFmtId="0" fontId="4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vertical="center"/>
    </xf>
    <xf numFmtId="0" fontId="0" fillId="0" borderId="0" xfId="0" applyNumberFormat="1" applyFont="1" applyProtection="1"/>
    <xf numFmtId="0" fontId="2" fillId="0" borderId="0" xfId="0" applyNumberFormat="1" applyFont="1" applyBorder="1" applyAlignment="1" applyProtection="1">
      <alignment vertical="center"/>
    </xf>
    <xf numFmtId="0" fontId="0" fillId="0" borderId="0" xfId="0" applyNumberFormat="1" applyFont="1" applyBorder="1" applyAlignment="1" applyProtection="1">
      <alignment horizontal="center" vertical="center"/>
    </xf>
    <xf numFmtId="0" fontId="2" fillId="0" borderId="11" xfId="0" quotePrefix="1" applyNumberFormat="1" applyFont="1" applyBorder="1" applyAlignment="1" applyProtection="1">
      <alignment horizontal="center" vertical="center" shrinkToFit="1"/>
    </xf>
    <xf numFmtId="0" fontId="7" fillId="0" borderId="11" xfId="0" applyNumberFormat="1" applyFont="1" applyBorder="1" applyAlignment="1" applyProtection="1">
      <alignment horizontal="center" vertical="center" shrinkToFit="1"/>
    </xf>
    <xf numFmtId="0" fontId="2" fillId="0" borderId="35" xfId="0" quotePrefix="1" applyNumberFormat="1" applyFont="1" applyBorder="1" applyAlignment="1" applyProtection="1">
      <alignment horizontal="center" vertical="center" shrinkToFit="1"/>
    </xf>
    <xf numFmtId="0" fontId="2" fillId="0" borderId="35" xfId="0" applyNumberFormat="1" applyFont="1" applyBorder="1" applyAlignment="1" applyProtection="1">
      <alignment horizontal="center" vertical="center" shrinkToFit="1"/>
    </xf>
    <xf numFmtId="0" fontId="10" fillId="0" borderId="11" xfId="0" applyNumberFormat="1" applyFont="1" applyBorder="1" applyAlignment="1" applyProtection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/>
    </xf>
    <xf numFmtId="0" fontId="7" fillId="0" borderId="27" xfId="0" applyNumberFormat="1" applyFont="1" applyBorder="1" applyAlignment="1" applyProtection="1">
      <alignment horizontal="center" vertical="center" shrinkToFit="1"/>
    </xf>
    <xf numFmtId="0" fontId="2" fillId="0" borderId="12" xfId="0" applyNumberFormat="1" applyFont="1" applyBorder="1" applyAlignment="1" applyProtection="1">
      <alignment horizontal="center" vertical="center"/>
    </xf>
    <xf numFmtId="0" fontId="7" fillId="0" borderId="11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39" xfId="0" quotePrefix="1" applyNumberFormat="1" applyFont="1" applyBorder="1" applyAlignment="1" applyProtection="1">
      <alignment horizontal="center" vertical="center" shrinkToFit="1"/>
    </xf>
    <xf numFmtId="0" fontId="2" fillId="0" borderId="39" xfId="0" applyNumberFormat="1" applyFont="1" applyBorder="1" applyAlignment="1" applyProtection="1">
      <alignment horizontal="center" vertical="center"/>
    </xf>
    <xf numFmtId="0" fontId="2" fillId="0" borderId="32" xfId="0" applyNumberFormat="1" applyFont="1" applyBorder="1" applyAlignment="1" applyProtection="1">
      <alignment horizontal="center" vertical="center"/>
    </xf>
    <xf numFmtId="0" fontId="11" fillId="0" borderId="17" xfId="0" applyNumberFormat="1" applyFont="1" applyBorder="1" applyProtection="1"/>
    <xf numFmtId="0" fontId="11" fillId="0" borderId="0" xfId="0" applyNumberFormat="1" applyFont="1" applyProtection="1"/>
    <xf numFmtId="0" fontId="0" fillId="0" borderId="17" xfId="0" applyNumberFormat="1" applyFont="1" applyBorder="1" applyProtection="1"/>
    <xf numFmtId="0" fontId="2" fillId="0" borderId="0" xfId="0" applyNumberFormat="1" applyFont="1" applyProtection="1"/>
    <xf numFmtId="0" fontId="2" fillId="0" borderId="0" xfId="0" applyNumberFormat="1" applyFont="1" applyAlignment="1" applyProtection="1">
      <alignment horizontal="center" vertical="center"/>
    </xf>
    <xf numFmtId="0" fontId="14" fillId="0" borderId="0" xfId="0" applyNumberFormat="1" applyFont="1" applyAlignment="1" applyProtection="1">
      <alignment shrinkToFit="1"/>
    </xf>
    <xf numFmtId="0" fontId="14" fillId="0" borderId="0" xfId="0" applyNumberFormat="1" applyFont="1" applyAlignment="1" applyProtection="1">
      <alignment horizontal="right"/>
    </xf>
    <xf numFmtId="0" fontId="15" fillId="0" borderId="34" xfId="0" applyNumberFormat="1" applyFont="1" applyBorder="1" applyAlignment="1" applyProtection="1">
      <alignment horizontal="center" shrinkToFit="1"/>
    </xf>
    <xf numFmtId="0" fontId="2" fillId="0" borderId="0" xfId="0" applyNumberFormat="1" applyFont="1" applyAlignment="1" applyProtection="1"/>
    <xf numFmtId="0" fontId="5" fillId="4" borderId="8" xfId="0" applyNumberFormat="1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49" fontId="5" fillId="4" borderId="8" xfId="0" applyNumberFormat="1" applyFont="1" applyFill="1" applyBorder="1" applyAlignment="1" applyProtection="1">
      <alignment horizontal="center" vertical="center"/>
      <protection locked="0"/>
    </xf>
    <xf numFmtId="49" fontId="5" fillId="4" borderId="5" xfId="0" applyNumberFormat="1" applyFont="1" applyFill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49" fontId="5" fillId="4" borderId="9" xfId="0" applyNumberFormat="1" applyFont="1" applyFill="1" applyBorder="1" applyAlignment="1" applyProtection="1">
      <alignment horizontal="center" vertical="center"/>
      <protection locked="0"/>
    </xf>
    <xf numFmtId="49" fontId="5" fillId="4" borderId="6" xfId="0" applyNumberFormat="1" applyFont="1" applyFill="1" applyBorder="1" applyAlignment="1" applyProtection="1">
      <alignment horizontal="left" vertical="center"/>
      <protection locked="0"/>
    </xf>
    <xf numFmtId="0" fontId="5" fillId="0" borderId="40" xfId="0" applyFont="1" applyFill="1" applyBorder="1" applyProtection="1"/>
    <xf numFmtId="0" fontId="5" fillId="4" borderId="4" xfId="0" applyFont="1" applyFill="1" applyBorder="1" applyAlignment="1" applyProtection="1">
      <alignment horizontal="left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49" fontId="5" fillId="4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4" borderId="7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left"/>
      <protection locked="0"/>
    </xf>
    <xf numFmtId="0" fontId="5" fillId="3" borderId="13" xfId="0" applyFont="1" applyFill="1" applyBorder="1" applyAlignment="1" applyProtection="1">
      <alignment horizontal="center"/>
      <protection locked="0"/>
    </xf>
    <xf numFmtId="49" fontId="5" fillId="3" borderId="16" xfId="0" applyNumberFormat="1" applyFont="1" applyFill="1" applyBorder="1" applyAlignment="1" applyProtection="1">
      <alignment horizontal="center" vertical="center"/>
      <protection locked="0"/>
    </xf>
    <xf numFmtId="49" fontId="5" fillId="3" borderId="4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/>
      <protection locked="0"/>
    </xf>
    <xf numFmtId="0" fontId="5" fillId="4" borderId="18" xfId="0" applyFont="1" applyFill="1" applyBorder="1" applyAlignment="1" applyProtection="1">
      <alignment horizontal="left"/>
      <protection locked="0"/>
    </xf>
    <xf numFmtId="0" fontId="5" fillId="4" borderId="18" xfId="0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 vertical="center"/>
      <protection locked="0"/>
    </xf>
    <xf numFmtId="49" fontId="5" fillId="4" borderId="22" xfId="0" applyNumberFormat="1" applyFont="1" applyFill="1" applyBorder="1" applyAlignment="1" applyProtection="1">
      <alignment horizontal="left" vertical="center"/>
      <protection locked="0"/>
    </xf>
    <xf numFmtId="0" fontId="5" fillId="3" borderId="18" xfId="0" applyFont="1" applyFill="1" applyBorder="1" applyAlignment="1" applyProtection="1">
      <alignment horizontal="left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49" fontId="5" fillId="3" borderId="15" xfId="0" applyNumberFormat="1" applyFont="1" applyFill="1" applyBorder="1" applyAlignment="1" applyProtection="1">
      <alignment horizontal="center" vertical="center"/>
      <protection locked="0"/>
    </xf>
    <xf numFmtId="49" fontId="5" fillId="3" borderId="22" xfId="0" applyNumberFormat="1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/>
    </xf>
    <xf numFmtId="0" fontId="5" fillId="0" borderId="42" xfId="0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left"/>
      <protection locked="0"/>
    </xf>
    <xf numFmtId="0" fontId="5" fillId="0" borderId="42" xfId="0" applyNumberFormat="1" applyFont="1" applyFill="1" applyBorder="1" applyAlignment="1" applyProtection="1">
      <alignment horizontal="left"/>
      <protection locked="0"/>
    </xf>
    <xf numFmtId="0" fontId="10" fillId="0" borderId="28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32" xfId="0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top" wrapText="1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4" borderId="8" xfId="0" applyNumberFormat="1" applyFont="1" applyFill="1" applyBorder="1" applyAlignment="1" applyProtection="1">
      <alignment horizontal="center"/>
      <protection locked="0"/>
    </xf>
    <xf numFmtId="178" fontId="5" fillId="4" borderId="9" xfId="0" applyNumberFormat="1" applyFont="1" applyFill="1" applyBorder="1" applyAlignment="1" applyProtection="1">
      <alignment horizontal="center"/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0" fontId="5" fillId="4" borderId="13" xfId="0" applyFont="1" applyFill="1" applyBorder="1" applyAlignment="1" applyProtection="1">
      <alignment horizontal="center"/>
      <protection locked="0"/>
    </xf>
    <xf numFmtId="178" fontId="5" fillId="4" borderId="16" xfId="0" applyNumberFormat="1" applyFont="1" applyFill="1" applyBorder="1" applyAlignment="1" applyProtection="1">
      <alignment horizontal="center"/>
      <protection locked="0"/>
    </xf>
    <xf numFmtId="49" fontId="5" fillId="4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43" xfId="0" applyNumberFormat="1" applyFont="1" applyFill="1" applyBorder="1" applyAlignment="1" applyProtection="1">
      <alignment vertical="center"/>
    </xf>
    <xf numFmtId="49" fontId="5" fillId="0" borderId="21" xfId="0" applyNumberFormat="1" applyFont="1" applyFill="1" applyBorder="1" applyAlignment="1" applyProtection="1">
      <alignment vertical="center"/>
    </xf>
    <xf numFmtId="178" fontId="5" fillId="0" borderId="10" xfId="0" applyNumberFormat="1" applyFont="1" applyFill="1" applyBorder="1" applyAlignment="1" applyProtection="1">
      <alignment horizontal="center"/>
      <protection locked="0"/>
    </xf>
    <xf numFmtId="178" fontId="5" fillId="4" borderId="15" xfId="0" applyNumberFormat="1" applyFont="1" applyFill="1" applyBorder="1" applyAlignment="1" applyProtection="1">
      <alignment horizontal="center"/>
      <protection locked="0"/>
    </xf>
    <xf numFmtId="178" fontId="5" fillId="4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indent="1"/>
    </xf>
    <xf numFmtId="178" fontId="5" fillId="3" borderId="8" xfId="0" applyNumberFormat="1" applyFont="1" applyFill="1" applyBorder="1" applyAlignment="1" applyProtection="1">
      <alignment horizontal="center"/>
      <protection locked="0"/>
    </xf>
    <xf numFmtId="178" fontId="5" fillId="3" borderId="9" xfId="0" applyNumberFormat="1" applyFont="1" applyFill="1" applyBorder="1" applyAlignment="1" applyProtection="1">
      <alignment horizontal="center"/>
      <protection locked="0"/>
    </xf>
    <xf numFmtId="178" fontId="5" fillId="3" borderId="16" xfId="0" applyNumberFormat="1" applyFont="1" applyFill="1" applyBorder="1" applyAlignment="1" applyProtection="1">
      <alignment horizontal="center"/>
      <protection locked="0"/>
    </xf>
    <xf numFmtId="178" fontId="5" fillId="3" borderId="15" xfId="0" applyNumberFormat="1" applyFont="1" applyFill="1" applyBorder="1" applyAlignment="1" applyProtection="1">
      <alignment horizontal="center"/>
      <protection locked="0"/>
    </xf>
    <xf numFmtId="178" fontId="5" fillId="3" borderId="1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49" fontId="5" fillId="4" borderId="5" xfId="0" applyNumberFormat="1" applyFont="1" applyFill="1" applyBorder="1" applyAlignment="1" applyProtection="1">
      <alignment horizontal="center" vertical="center"/>
      <protection locked="0"/>
    </xf>
    <xf numFmtId="49" fontId="5" fillId="4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right" vertical="center" indent="1"/>
    </xf>
    <xf numFmtId="49" fontId="5" fillId="4" borderId="7" xfId="0" applyNumberFormat="1" applyFont="1" applyFill="1" applyBorder="1" applyAlignment="1" applyProtection="1">
      <alignment horizontal="center" vertical="center"/>
      <protection locked="0"/>
    </xf>
    <xf numFmtId="49" fontId="5" fillId="0" borderId="44" xfId="0" applyNumberFormat="1" applyFont="1" applyFill="1" applyBorder="1" applyAlignment="1" applyProtection="1">
      <alignment vertical="center"/>
    </xf>
    <xf numFmtId="0" fontId="5" fillId="4" borderId="44" xfId="0" applyFont="1" applyFill="1" applyBorder="1" applyAlignment="1" applyProtection="1">
      <alignment horizontal="center"/>
      <protection locked="0"/>
    </xf>
    <xf numFmtId="178" fontId="5" fillId="4" borderId="45" xfId="0" applyNumberFormat="1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right" vertical="center"/>
    </xf>
    <xf numFmtId="0" fontId="5" fillId="0" borderId="46" xfId="0" applyFont="1" applyFill="1" applyBorder="1" applyAlignment="1" applyProtection="1">
      <alignment horizontal="right" vertical="center" indent="1"/>
    </xf>
    <xf numFmtId="49" fontId="5" fillId="0" borderId="0" xfId="0" applyNumberFormat="1" applyFont="1" applyFill="1" applyBorder="1" applyAlignment="1" applyProtection="1">
      <alignment vertical="center"/>
    </xf>
    <xf numFmtId="49" fontId="5" fillId="0" borderId="46" xfId="0" applyNumberFormat="1" applyFont="1" applyFill="1" applyBorder="1" applyAlignment="1" applyProtection="1">
      <alignment horizontal="center" vertical="center"/>
      <protection locked="0"/>
    </xf>
    <xf numFmtId="49" fontId="5" fillId="0" borderId="46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3" borderId="6" xfId="0" applyNumberFormat="1" applyFont="1" applyFill="1" applyBorder="1" applyAlignment="1" applyProtection="1">
      <alignment horizontal="center" vertical="center"/>
      <protection locked="0"/>
    </xf>
    <xf numFmtId="49" fontId="5" fillId="3" borderId="7" xfId="0" applyNumberFormat="1" applyFont="1" applyFill="1" applyBorder="1" applyAlignment="1" applyProtection="1">
      <alignment horizontal="center" vertical="center"/>
      <protection locked="0"/>
    </xf>
    <xf numFmtId="49" fontId="5" fillId="3" borderId="22" xfId="0" applyNumberFormat="1" applyFont="1" applyFill="1" applyBorder="1" applyAlignment="1" applyProtection="1">
      <alignment horizontal="center" vertical="center"/>
      <protection locked="0"/>
    </xf>
    <xf numFmtId="49" fontId="5" fillId="4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Border="1" applyAlignment="1" applyProtection="1">
      <alignment horizontal="center" vertical="center"/>
    </xf>
    <xf numFmtId="177" fontId="2" fillId="0" borderId="47" xfId="0" applyNumberFormat="1" applyFont="1" applyBorder="1" applyAlignment="1" applyProtection="1">
      <alignment horizontal="center" vertical="center"/>
    </xf>
    <xf numFmtId="0" fontId="2" fillId="0" borderId="47" xfId="0" quotePrefix="1" applyNumberFormat="1" applyFont="1" applyBorder="1" applyAlignment="1" applyProtection="1">
      <alignment horizontal="center" vertical="center"/>
    </xf>
    <xf numFmtId="0" fontId="2" fillId="0" borderId="34" xfId="0" applyNumberFormat="1" applyFont="1" applyBorder="1" applyAlignment="1" applyProtection="1">
      <alignment vertical="center"/>
    </xf>
    <xf numFmtId="0" fontId="5" fillId="0" borderId="48" xfId="0" applyFont="1" applyFill="1" applyBorder="1" applyAlignment="1" applyProtection="1">
      <alignment vertical="center" textRotation="255"/>
    </xf>
    <xf numFmtId="0" fontId="5" fillId="0" borderId="49" xfId="0" applyFont="1" applyFill="1" applyBorder="1" applyAlignment="1" applyProtection="1">
      <alignment horizontal="right" vertical="center"/>
    </xf>
    <xf numFmtId="0" fontId="5" fillId="0" borderId="49" xfId="0" applyFont="1" applyFill="1" applyBorder="1" applyAlignment="1" applyProtection="1">
      <alignment horizontal="right" vertical="center" indent="1"/>
    </xf>
    <xf numFmtId="0" fontId="5" fillId="0" borderId="50" xfId="0" applyFont="1" applyFill="1" applyBorder="1" applyAlignment="1" applyProtection="1">
      <alignment horizontal="center"/>
    </xf>
    <xf numFmtId="0" fontId="5" fillId="0" borderId="50" xfId="0" applyFont="1" applyFill="1" applyBorder="1" applyAlignment="1" applyProtection="1">
      <alignment horizontal="left"/>
      <protection locked="0"/>
    </xf>
    <xf numFmtId="0" fontId="5" fillId="0" borderId="50" xfId="0" applyFont="1" applyFill="1" applyBorder="1" applyAlignment="1" applyProtection="1">
      <alignment horizontal="center"/>
      <protection locked="0"/>
    </xf>
    <xf numFmtId="178" fontId="5" fillId="0" borderId="51" xfId="0" applyNumberFormat="1" applyFont="1" applyFill="1" applyBorder="1" applyAlignment="1" applyProtection="1">
      <alignment horizontal="center"/>
      <protection locked="0"/>
    </xf>
    <xf numFmtId="49" fontId="5" fillId="0" borderId="51" xfId="0" applyNumberFormat="1" applyFont="1" applyFill="1" applyBorder="1" applyAlignment="1" applyProtection="1">
      <alignment horizontal="center" vertical="center"/>
      <protection locked="0"/>
    </xf>
    <xf numFmtId="49" fontId="5" fillId="0" borderId="50" xfId="0" applyNumberFormat="1" applyFont="1" applyFill="1" applyBorder="1" applyAlignment="1" applyProtection="1">
      <alignment vertical="center"/>
    </xf>
    <xf numFmtId="49" fontId="5" fillId="0" borderId="52" xfId="0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</xf>
    <xf numFmtId="0" fontId="5" fillId="3" borderId="44" xfId="0" applyFont="1" applyFill="1" applyBorder="1" applyAlignment="1" applyProtection="1">
      <alignment horizontal="left"/>
      <protection locked="0"/>
    </xf>
    <xf numFmtId="0" fontId="5" fillId="3" borderId="44" xfId="0" applyFont="1" applyFill="1" applyBorder="1" applyAlignment="1" applyProtection="1">
      <alignment horizontal="center"/>
      <protection locked="0"/>
    </xf>
    <xf numFmtId="49" fontId="5" fillId="3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23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 applyProtection="1">
      <alignment horizontal="right" vertical="center" textRotation="255"/>
    </xf>
    <xf numFmtId="0" fontId="5" fillId="0" borderId="20" xfId="0" applyFont="1" applyFill="1" applyBorder="1" applyAlignment="1" applyProtection="1">
      <alignment horizontal="right" vertical="center" textRotation="255"/>
    </xf>
    <xf numFmtId="0" fontId="5" fillId="0" borderId="26" xfId="0" applyFont="1" applyFill="1" applyBorder="1" applyAlignment="1" applyProtection="1">
      <alignment horizontal="right" vertical="center" textRotation="255"/>
    </xf>
    <xf numFmtId="0" fontId="5" fillId="0" borderId="25" xfId="0" applyFont="1" applyFill="1" applyBorder="1" applyAlignment="1" applyProtection="1">
      <alignment horizontal="center" vertical="center" textRotation="255" wrapText="1"/>
    </xf>
    <xf numFmtId="0" fontId="5" fillId="0" borderId="20" xfId="0" applyFont="1" applyFill="1" applyBorder="1" applyAlignment="1" applyProtection="1">
      <alignment horizontal="center" vertical="center" textRotation="255"/>
    </xf>
    <xf numFmtId="0" fontId="5" fillId="0" borderId="26" xfId="0" applyFont="1" applyFill="1" applyBorder="1" applyAlignment="1" applyProtection="1">
      <alignment horizontal="center" vertical="center" textRotation="255"/>
    </xf>
    <xf numFmtId="0" fontId="5" fillId="0" borderId="25" xfId="0" applyFont="1" applyFill="1" applyBorder="1" applyAlignment="1" applyProtection="1">
      <alignment horizontal="center" vertical="center" textRotation="255"/>
    </xf>
    <xf numFmtId="0" fontId="5" fillId="0" borderId="20" xfId="0" applyFont="1" applyFill="1" applyBorder="1" applyAlignment="1" applyProtection="1">
      <alignment horizontal="center" vertical="center" textRotation="255" wrapText="1"/>
    </xf>
    <xf numFmtId="0" fontId="13" fillId="0" borderId="0" xfId="0" applyNumberFormat="1" applyFont="1" applyBorder="1" applyAlignment="1" applyProtection="1">
      <alignment horizontal="left" vertical="center" indent="1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8" xfId="0" applyNumberFormat="1" applyFont="1" applyBorder="1" applyAlignment="1" applyProtection="1">
      <alignment horizontal="center" vertical="center"/>
    </xf>
    <xf numFmtId="0" fontId="2" fillId="0" borderId="31" xfId="0" applyNumberFormat="1" applyFont="1" applyBorder="1" applyAlignment="1" applyProtection="1">
      <alignment horizontal="center" vertical="center"/>
    </xf>
    <xf numFmtId="0" fontId="2" fillId="0" borderId="2" xfId="0" quotePrefix="1" applyNumberFormat="1" applyFont="1" applyBorder="1" applyAlignment="1" applyProtection="1">
      <alignment horizontal="center" vertical="center"/>
    </xf>
    <xf numFmtId="177" fontId="2" fillId="0" borderId="13" xfId="0" applyNumberFormat="1" applyFont="1" applyBorder="1" applyAlignment="1" applyProtection="1">
      <alignment horizontal="center" vertical="center"/>
    </xf>
    <xf numFmtId="177" fontId="2" fillId="0" borderId="18" xfId="0" applyNumberFormat="1" applyFont="1" applyBorder="1" applyAlignment="1" applyProtection="1">
      <alignment horizontal="center" vertical="center"/>
    </xf>
    <xf numFmtId="0" fontId="2" fillId="0" borderId="18" xfId="0" quotePrefix="1" applyNumberFormat="1" applyFont="1" applyBorder="1" applyAlignment="1" applyProtection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/>
    </xf>
    <xf numFmtId="177" fontId="2" fillId="0" borderId="2" xfId="0" applyNumberFormat="1" applyFont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left" vertical="center" indent="1" shrinkToFit="1"/>
    </xf>
    <xf numFmtId="0" fontId="10" fillId="0" borderId="2" xfId="0" applyNumberFormat="1" applyFont="1" applyBorder="1" applyAlignment="1" applyProtection="1">
      <alignment horizontal="center" vertical="center"/>
    </xf>
    <xf numFmtId="0" fontId="10" fillId="0" borderId="29" xfId="0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left" vertical="center" wrapText="1"/>
    </xf>
    <xf numFmtId="0" fontId="10" fillId="0" borderId="0" xfId="0" applyNumberFormat="1" applyFont="1" applyBorder="1" applyAlignment="1" applyProtection="1">
      <alignment horizontal="left" vertical="center"/>
    </xf>
    <xf numFmtId="0" fontId="10" fillId="0" borderId="16" xfId="0" applyNumberFormat="1" applyFont="1" applyBorder="1" applyAlignment="1" applyProtection="1">
      <alignment horizontal="center" vertical="center"/>
    </xf>
    <xf numFmtId="0" fontId="10" fillId="0" borderId="36" xfId="0" applyNumberFormat="1" applyFont="1" applyBorder="1" applyAlignment="1" applyProtection="1">
      <alignment horizontal="center" vertical="center"/>
    </xf>
    <xf numFmtId="0" fontId="10" fillId="0" borderId="30" xfId="0" applyNumberFormat="1" applyFont="1" applyBorder="1" applyAlignment="1" applyProtection="1">
      <alignment horizontal="center" vertical="center"/>
    </xf>
    <xf numFmtId="0" fontId="10" fillId="0" borderId="37" xfId="0" applyNumberFormat="1" applyFont="1" applyBorder="1" applyAlignment="1" applyProtection="1">
      <alignment horizontal="center" vertical="center"/>
    </xf>
    <xf numFmtId="0" fontId="2" fillId="0" borderId="33" xfId="0" applyNumberFormat="1" applyFont="1" applyBorder="1" applyAlignment="1" applyProtection="1">
      <alignment horizontal="center" vertical="center"/>
    </xf>
    <xf numFmtId="0" fontId="2" fillId="0" borderId="38" xfId="0" applyNumberFormat="1" applyFont="1" applyBorder="1" applyAlignment="1" applyProtection="1">
      <alignment horizontal="center" vertical="center"/>
    </xf>
    <xf numFmtId="0" fontId="2" fillId="0" borderId="15" xfId="0" applyNumberFormat="1" applyFont="1" applyBorder="1" applyAlignment="1" applyProtection="1">
      <alignment horizontal="center" vertical="center"/>
    </xf>
    <xf numFmtId="0" fontId="2" fillId="0" borderId="24" xfId="0" applyNumberFormat="1" applyFont="1" applyBorder="1" applyAlignment="1" applyProtection="1">
      <alignment horizontal="center" vertical="center"/>
    </xf>
    <xf numFmtId="0" fontId="2" fillId="0" borderId="16" xfId="0" applyNumberFormat="1" applyFont="1" applyBorder="1" applyAlignment="1" applyProtection="1">
      <alignment horizontal="center" vertical="center"/>
    </xf>
    <xf numFmtId="0" fontId="2" fillId="0" borderId="36" xfId="0" applyNumberFormat="1" applyFont="1" applyBorder="1" applyAlignment="1" applyProtection="1">
      <alignment horizontal="center" vertical="center"/>
    </xf>
    <xf numFmtId="0" fontId="7" fillId="0" borderId="16" xfId="0" applyNumberFormat="1" applyFont="1" applyBorder="1" applyAlignment="1" applyProtection="1">
      <alignment horizontal="center" vertical="center" wrapText="1"/>
    </xf>
    <xf numFmtId="0" fontId="7" fillId="0" borderId="30" xfId="0" applyNumberFormat="1" applyFont="1" applyBorder="1" applyAlignment="1" applyProtection="1">
      <alignment horizontal="center" vertical="center"/>
    </xf>
    <xf numFmtId="0" fontId="2" fillId="0" borderId="17" xfId="0" applyNumberFormat="1" applyFont="1" applyBorder="1" applyAlignment="1" applyProtection="1">
      <alignment horizontal="center" vertical="center"/>
    </xf>
    <xf numFmtId="0" fontId="9" fillId="0" borderId="0" xfId="0" applyNumberFormat="1" applyFont="1" applyAlignment="1" applyProtection="1">
      <alignment horizontal="center" vertical="center"/>
    </xf>
    <xf numFmtId="0" fontId="3" fillId="0" borderId="0" xfId="0" quotePrefix="1" applyNumberFormat="1" applyFont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10" fillId="0" borderId="13" xfId="0" applyNumberFormat="1" applyFont="1" applyBorder="1" applyAlignment="1" applyProtection="1">
      <alignment horizontal="center" vertical="center" wrapText="1"/>
    </xf>
    <xf numFmtId="0" fontId="10" fillId="0" borderId="28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32" xfId="0" applyNumberFormat="1" applyFont="1" applyBorder="1" applyAlignment="1" applyProtection="1">
      <alignment horizontal="center" vertical="center"/>
    </xf>
    <xf numFmtId="0" fontId="15" fillId="0" borderId="34" xfId="0" applyNumberFormat="1" applyFont="1" applyBorder="1" applyAlignment="1" applyProtection="1">
      <alignment horizontal="left" shrinkToFit="1"/>
    </xf>
    <xf numFmtId="0" fontId="13" fillId="0" borderId="0" xfId="0" applyNumberFormat="1" applyFont="1" applyAlignment="1" applyProtection="1">
      <alignment horizontal="left" vertical="center"/>
    </xf>
    <xf numFmtId="178" fontId="13" fillId="0" borderId="0" xfId="0" applyNumberFormat="1" applyFont="1" applyAlignment="1" applyProtection="1">
      <alignment horizontal="left"/>
    </xf>
    <xf numFmtId="0" fontId="13" fillId="0" borderId="34" xfId="0" applyNumberFormat="1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92D050"/>
  </sheetPr>
  <dimension ref="A1:M43"/>
  <sheetViews>
    <sheetView tabSelected="1" view="pageBreakPreview" zoomScaleSheetLayoutView="100" workbookViewId="0">
      <selection activeCell="I2" sqref="I2"/>
    </sheetView>
  </sheetViews>
  <sheetFormatPr defaultRowHeight="13.5"/>
  <cols>
    <col min="1" max="1" width="3.5" style="1" bestFit="1" customWidth="1"/>
    <col min="2" max="2" width="7.5" style="1" bestFit="1" customWidth="1"/>
    <col min="3" max="3" width="20.5" style="1" bestFit="1" customWidth="1"/>
    <col min="4" max="4" width="22.625" style="1" customWidth="1"/>
    <col min="5" max="5" width="7.5" style="1" bestFit="1" customWidth="1"/>
    <col min="6" max="6" width="16.625" style="1" customWidth="1"/>
    <col min="7" max="7" width="20.625" style="1" customWidth="1"/>
    <col min="8" max="8" width="5.375" style="1" bestFit="1" customWidth="1"/>
    <col min="9" max="10" width="18.375" style="1" bestFit="1" customWidth="1"/>
    <col min="11" max="11" width="7.5" style="1" bestFit="1" customWidth="1"/>
    <col min="12" max="12" width="9.5" style="1" bestFit="1" customWidth="1"/>
    <col min="13" max="13" width="35.625" style="1" customWidth="1"/>
    <col min="14" max="16384" width="9" style="1"/>
  </cols>
  <sheetData>
    <row r="1" spans="1:13" s="2" customFormat="1" ht="5.0999999999999996" customHeight="1">
      <c r="A1" s="2">
        <v>1</v>
      </c>
      <c r="B1" s="17"/>
      <c r="C1" s="17"/>
      <c r="D1" s="18"/>
      <c r="E1" s="17"/>
      <c r="F1" s="17"/>
      <c r="G1" s="17"/>
      <c r="H1" s="3"/>
      <c r="I1" s="3"/>
      <c r="J1" s="3"/>
      <c r="K1" s="17"/>
      <c r="L1" s="3"/>
      <c r="M1" s="3"/>
    </row>
    <row r="2" spans="1:13" s="2" customFormat="1" ht="30" customHeight="1">
      <c r="A2" s="2">
        <v>2</v>
      </c>
      <c r="B2" s="3" t="s">
        <v>10</v>
      </c>
      <c r="C2" s="191"/>
      <c r="D2" s="192"/>
      <c r="E2" s="3" t="s">
        <v>11</v>
      </c>
      <c r="F2" s="39"/>
      <c r="G2" s="189" t="s">
        <v>27</v>
      </c>
      <c r="H2" s="190"/>
      <c r="I2" s="131" t="s">
        <v>130</v>
      </c>
      <c r="J2" s="3"/>
      <c r="K2" s="3"/>
      <c r="L2" s="3"/>
      <c r="M2" s="130" t="s">
        <v>38</v>
      </c>
    </row>
    <row r="3" spans="1:13" ht="27.75" thickBot="1">
      <c r="A3" s="1">
        <v>3</v>
      </c>
      <c r="B3" s="45" t="s">
        <v>22</v>
      </c>
      <c r="C3" s="16"/>
      <c r="D3" s="5"/>
      <c r="E3" s="4" t="s">
        <v>14</v>
      </c>
      <c r="F3" s="4" t="s">
        <v>21</v>
      </c>
      <c r="G3" s="4" t="s">
        <v>28</v>
      </c>
      <c r="H3" s="4" t="s">
        <v>3</v>
      </c>
      <c r="I3" s="5" t="s">
        <v>37</v>
      </c>
      <c r="J3" s="5" t="s">
        <v>59</v>
      </c>
      <c r="K3" s="5" t="s">
        <v>35</v>
      </c>
      <c r="L3" s="5" t="s">
        <v>36</v>
      </c>
      <c r="M3" s="4" t="s">
        <v>9</v>
      </c>
    </row>
    <row r="4" spans="1:13">
      <c r="A4" s="1">
        <v>4</v>
      </c>
      <c r="B4" s="193" t="s">
        <v>16</v>
      </c>
      <c r="C4" s="20" t="s">
        <v>13</v>
      </c>
      <c r="D4" s="80"/>
      <c r="E4" s="6">
        <v>1</v>
      </c>
      <c r="F4" s="81"/>
      <c r="G4" s="81"/>
      <c r="H4" s="82"/>
      <c r="I4" s="132"/>
      <c r="J4" s="83"/>
      <c r="K4" s="115"/>
      <c r="L4" s="83"/>
      <c r="M4" s="84"/>
    </row>
    <row r="5" spans="1:13">
      <c r="A5" s="1">
        <v>5</v>
      </c>
      <c r="B5" s="194"/>
      <c r="C5" s="19" t="s">
        <v>12</v>
      </c>
      <c r="D5" s="85"/>
      <c r="E5" s="8">
        <v>2</v>
      </c>
      <c r="F5" s="86"/>
      <c r="G5" s="86"/>
      <c r="H5" s="87"/>
      <c r="I5" s="133"/>
      <c r="J5" s="88"/>
      <c r="K5" s="116"/>
      <c r="L5" s="88"/>
      <c r="M5" s="89"/>
    </row>
    <row r="6" spans="1:13">
      <c r="A6" s="1">
        <v>6</v>
      </c>
      <c r="B6" s="194"/>
      <c r="C6" s="7"/>
      <c r="D6" s="21"/>
      <c r="E6" s="8">
        <v>3</v>
      </c>
      <c r="F6" s="86"/>
      <c r="G6" s="86"/>
      <c r="H6" s="87"/>
      <c r="I6" s="133"/>
      <c r="J6" s="88"/>
      <c r="K6" s="116"/>
      <c r="L6" s="88"/>
      <c r="M6" s="89"/>
    </row>
    <row r="7" spans="1:13">
      <c r="A7" s="1">
        <v>7</v>
      </c>
      <c r="B7" s="194"/>
      <c r="C7" s="122"/>
      <c r="D7" s="123"/>
      <c r="E7" s="8">
        <v>4</v>
      </c>
      <c r="F7" s="86"/>
      <c r="G7" s="86"/>
      <c r="H7" s="135"/>
      <c r="I7" s="136"/>
      <c r="J7" s="88"/>
      <c r="K7" s="116"/>
      <c r="L7" s="88"/>
      <c r="M7" s="89"/>
    </row>
    <row r="8" spans="1:13">
      <c r="A8" s="1">
        <v>8</v>
      </c>
      <c r="B8" s="194"/>
      <c r="C8" s="124"/>
      <c r="D8" s="126"/>
      <c r="E8" s="8">
        <v>5</v>
      </c>
      <c r="F8" s="86"/>
      <c r="G8" s="86"/>
      <c r="H8" s="87"/>
      <c r="I8" s="133"/>
      <c r="J8" s="88"/>
      <c r="K8" s="116"/>
      <c r="L8" s="88"/>
      <c r="M8" s="89"/>
    </row>
    <row r="9" spans="1:13">
      <c r="A9" s="1">
        <v>9</v>
      </c>
      <c r="B9" s="194"/>
      <c r="C9" s="124"/>
      <c r="D9" s="125"/>
      <c r="E9" s="8">
        <v>6</v>
      </c>
      <c r="F9" s="86"/>
      <c r="G9" s="86"/>
      <c r="H9" s="87"/>
      <c r="I9" s="133"/>
      <c r="J9" s="88"/>
      <c r="K9" s="116"/>
      <c r="L9" s="88"/>
      <c r="M9" s="89"/>
    </row>
    <row r="10" spans="1:13" ht="14.25" thickBot="1">
      <c r="A10" s="1">
        <v>10</v>
      </c>
      <c r="B10" s="194"/>
      <c r="C10" s="124"/>
      <c r="D10" s="125"/>
      <c r="E10" s="8">
        <v>7</v>
      </c>
      <c r="F10" s="86"/>
      <c r="G10" s="86"/>
      <c r="H10" s="87"/>
      <c r="I10" s="133"/>
      <c r="J10" s="88"/>
      <c r="K10" s="116"/>
      <c r="L10" s="88"/>
      <c r="M10" s="89"/>
    </row>
    <row r="11" spans="1:13" ht="14.25" hidden="1" thickBot="1">
      <c r="A11" s="1">
        <v>11</v>
      </c>
      <c r="B11" s="195"/>
      <c r="C11" s="11"/>
      <c r="D11" s="90"/>
      <c r="E11" s="12"/>
      <c r="F11" s="96"/>
      <c r="G11" s="96"/>
      <c r="H11" s="97"/>
      <c r="I11" s="140"/>
      <c r="J11" s="94"/>
      <c r="K11" s="117"/>
      <c r="L11" s="93"/>
      <c r="M11" s="98"/>
    </row>
    <row r="12" spans="1:13" ht="13.5" customHeight="1">
      <c r="A12" s="1">
        <v>12</v>
      </c>
      <c r="B12" s="199" t="s">
        <v>17</v>
      </c>
      <c r="C12" s="20" t="s">
        <v>13</v>
      </c>
      <c r="D12" s="80"/>
      <c r="E12" s="6">
        <v>8</v>
      </c>
      <c r="F12" s="81"/>
      <c r="G12" s="81"/>
      <c r="H12" s="82"/>
      <c r="I12" s="132"/>
      <c r="J12" s="83"/>
      <c r="K12" s="138"/>
      <c r="L12" s="83"/>
      <c r="M12" s="84"/>
    </row>
    <row r="13" spans="1:13">
      <c r="A13" s="1">
        <v>13</v>
      </c>
      <c r="B13" s="197"/>
      <c r="C13" s="19" t="s">
        <v>12</v>
      </c>
      <c r="D13" s="85"/>
      <c r="E13" s="8">
        <v>9</v>
      </c>
      <c r="F13" s="86"/>
      <c r="G13" s="86"/>
      <c r="H13" s="87"/>
      <c r="I13" s="133"/>
      <c r="J13" s="88"/>
      <c r="K13" s="139"/>
      <c r="L13" s="88"/>
      <c r="M13" s="89"/>
    </row>
    <row r="14" spans="1:13">
      <c r="A14" s="1">
        <v>14</v>
      </c>
      <c r="B14" s="197"/>
      <c r="C14" s="10"/>
      <c r="D14" s="143"/>
      <c r="E14" s="8">
        <v>10</v>
      </c>
      <c r="F14" s="86"/>
      <c r="G14" s="86"/>
      <c r="H14" s="87"/>
      <c r="I14" s="133"/>
      <c r="J14" s="88"/>
      <c r="K14" s="139"/>
      <c r="L14" s="88"/>
      <c r="M14" s="89"/>
    </row>
    <row r="15" spans="1:13">
      <c r="A15" s="1">
        <v>15</v>
      </c>
      <c r="B15" s="197"/>
      <c r="C15" s="9"/>
      <c r="D15" s="9"/>
      <c r="E15" s="8">
        <v>11</v>
      </c>
      <c r="F15" s="86"/>
      <c r="G15" s="86"/>
      <c r="H15" s="108"/>
      <c r="I15" s="141"/>
      <c r="J15" s="88"/>
      <c r="K15" s="139"/>
      <c r="L15" s="88"/>
      <c r="M15" s="89"/>
    </row>
    <row r="16" spans="1:13">
      <c r="A16" s="1">
        <v>16</v>
      </c>
      <c r="B16" s="197"/>
      <c r="C16" s="10"/>
      <c r="D16" s="31"/>
      <c r="E16" s="8">
        <v>12</v>
      </c>
      <c r="F16" s="86"/>
      <c r="G16" s="86"/>
      <c r="H16" s="87"/>
      <c r="I16" s="133"/>
      <c r="J16" s="88"/>
      <c r="K16" s="139"/>
      <c r="L16" s="88"/>
      <c r="M16" s="89"/>
    </row>
    <row r="17" spans="1:13">
      <c r="A17" s="1">
        <v>17</v>
      </c>
      <c r="B17" s="197"/>
      <c r="C17" s="10"/>
      <c r="D17" s="31"/>
      <c r="E17" s="8">
        <v>13</v>
      </c>
      <c r="F17" s="86"/>
      <c r="G17" s="86"/>
      <c r="H17" s="87"/>
      <c r="I17" s="133"/>
      <c r="J17" s="88"/>
      <c r="K17" s="139"/>
      <c r="L17" s="88"/>
      <c r="M17" s="89"/>
    </row>
    <row r="18" spans="1:13" ht="14.25" thickBot="1">
      <c r="A18" s="1">
        <v>18</v>
      </c>
      <c r="B18" s="198"/>
      <c r="C18" s="185"/>
      <c r="D18" s="185"/>
      <c r="E18" s="12">
        <v>14</v>
      </c>
      <c r="F18" s="91"/>
      <c r="G18" s="91"/>
      <c r="H18" s="158"/>
      <c r="I18" s="159"/>
      <c r="J18" s="93"/>
      <c r="K18" s="157"/>
      <c r="L18" s="93"/>
      <c r="M18" s="95"/>
    </row>
    <row r="19" spans="1:13" ht="14.25" hidden="1" thickBot="1">
      <c r="A19" s="1">
        <v>19</v>
      </c>
      <c r="B19" s="175"/>
      <c r="C19" s="176"/>
      <c r="D19" s="177"/>
      <c r="E19" s="178">
        <v>15</v>
      </c>
      <c r="F19" s="179"/>
      <c r="G19" s="179"/>
      <c r="H19" s="180"/>
      <c r="I19" s="181"/>
      <c r="J19" s="182"/>
      <c r="K19" s="183"/>
      <c r="L19" s="182"/>
      <c r="M19" s="184"/>
    </row>
    <row r="20" spans="1:13">
      <c r="A20" s="1">
        <v>20</v>
      </c>
      <c r="B20" s="196" t="s">
        <v>117</v>
      </c>
      <c r="C20" s="160"/>
      <c r="D20" s="161"/>
      <c r="E20" s="6" t="s">
        <v>112</v>
      </c>
      <c r="F20" s="81"/>
      <c r="G20" s="81"/>
      <c r="H20" s="82"/>
      <c r="I20" s="132"/>
      <c r="J20" s="152"/>
      <c r="K20" s="162"/>
      <c r="L20" s="163"/>
      <c r="M20" s="164"/>
    </row>
    <row r="21" spans="1:13">
      <c r="A21" s="1">
        <v>21</v>
      </c>
      <c r="B21" s="197"/>
      <c r="C21" s="10"/>
      <c r="D21" s="31"/>
      <c r="E21" s="8" t="s">
        <v>113</v>
      </c>
      <c r="F21" s="86"/>
      <c r="G21" s="86"/>
      <c r="H21" s="87"/>
      <c r="I21" s="133"/>
      <c r="J21" s="153"/>
      <c r="K21" s="162"/>
      <c r="L21" s="165"/>
      <c r="M21" s="166"/>
    </row>
    <row r="22" spans="1:13" ht="14.25" thickBot="1">
      <c r="A22" s="1">
        <v>22</v>
      </c>
      <c r="B22" s="198"/>
      <c r="C22" s="11"/>
      <c r="D22" s="11"/>
      <c r="E22" s="12" t="s">
        <v>114</v>
      </c>
      <c r="F22" s="91"/>
      <c r="G22" s="91"/>
      <c r="H22" s="92"/>
      <c r="I22" s="142"/>
      <c r="J22" s="156"/>
      <c r="K22" s="162"/>
      <c r="L22" s="165"/>
      <c r="M22" s="166"/>
    </row>
    <row r="23" spans="1:13">
      <c r="A23" s="1">
        <v>23</v>
      </c>
      <c r="E23" s="13"/>
      <c r="H23" s="14"/>
      <c r="I23" s="15"/>
      <c r="K23" s="13"/>
    </row>
    <row r="24" spans="1:13" ht="27.75" thickBot="1">
      <c r="A24" s="1">
        <v>24</v>
      </c>
      <c r="B24" s="45" t="s">
        <v>23</v>
      </c>
      <c r="C24" s="4"/>
      <c r="D24" s="5"/>
      <c r="E24" s="4" t="s">
        <v>0</v>
      </c>
      <c r="F24" s="4" t="s">
        <v>2</v>
      </c>
      <c r="G24" s="4" t="s">
        <v>29</v>
      </c>
      <c r="H24" s="4" t="s">
        <v>3</v>
      </c>
      <c r="I24" s="4" t="s">
        <v>4</v>
      </c>
      <c r="J24" s="5" t="s">
        <v>59</v>
      </c>
      <c r="K24" s="5" t="s">
        <v>35</v>
      </c>
      <c r="L24" s="5" t="s">
        <v>36</v>
      </c>
      <c r="M24" s="4" t="s">
        <v>9</v>
      </c>
    </row>
    <row r="25" spans="1:13" ht="13.5" customHeight="1">
      <c r="A25" s="1">
        <v>25</v>
      </c>
      <c r="B25" s="193" t="s">
        <v>16</v>
      </c>
      <c r="C25" s="20" t="s">
        <v>13</v>
      </c>
      <c r="D25" s="44"/>
      <c r="E25" s="6">
        <v>1</v>
      </c>
      <c r="F25" s="22"/>
      <c r="G25" s="22"/>
      <c r="H25" s="23"/>
      <c r="I25" s="144"/>
      <c r="J25" s="24"/>
      <c r="K25" s="118"/>
      <c r="L25" s="24"/>
      <c r="M25" s="35"/>
    </row>
    <row r="26" spans="1:13">
      <c r="A26" s="1">
        <v>26</v>
      </c>
      <c r="B26" s="194"/>
      <c r="C26" s="19" t="s">
        <v>12</v>
      </c>
      <c r="D26" s="38"/>
      <c r="E26" s="8">
        <v>2</v>
      </c>
      <c r="F26" s="25"/>
      <c r="G26" s="25"/>
      <c r="H26" s="26"/>
      <c r="I26" s="145"/>
      <c r="J26" s="27"/>
      <c r="K26" s="119"/>
      <c r="L26" s="27"/>
      <c r="M26" s="36"/>
    </row>
    <row r="27" spans="1:13">
      <c r="A27" s="1">
        <v>27</v>
      </c>
      <c r="B27" s="194"/>
      <c r="C27" s="7"/>
      <c r="D27" s="21"/>
      <c r="E27" s="8">
        <v>3</v>
      </c>
      <c r="F27" s="25"/>
      <c r="G27" s="25"/>
      <c r="H27" s="26"/>
      <c r="I27" s="145"/>
      <c r="J27" s="27"/>
      <c r="K27" s="119"/>
      <c r="L27" s="27"/>
      <c r="M27" s="36"/>
    </row>
    <row r="28" spans="1:13">
      <c r="A28" s="1">
        <v>28</v>
      </c>
      <c r="B28" s="194"/>
      <c r="C28" s="124"/>
      <c r="D28" s="126"/>
      <c r="E28" s="8">
        <v>4</v>
      </c>
      <c r="F28" s="25"/>
      <c r="G28" s="25"/>
      <c r="H28" s="26"/>
      <c r="I28" s="145"/>
      <c r="J28" s="27"/>
      <c r="K28" s="119"/>
      <c r="L28" s="27"/>
      <c r="M28" s="36"/>
    </row>
    <row r="29" spans="1:13">
      <c r="A29" s="1">
        <v>29</v>
      </c>
      <c r="B29" s="194"/>
      <c r="C29" s="124"/>
      <c r="D29" s="126"/>
      <c r="E29" s="8">
        <v>5</v>
      </c>
      <c r="F29" s="25"/>
      <c r="G29" s="25"/>
      <c r="H29" s="26"/>
      <c r="I29" s="145"/>
      <c r="J29" s="27"/>
      <c r="K29" s="119"/>
      <c r="L29" s="27"/>
      <c r="M29" s="36"/>
    </row>
    <row r="30" spans="1:13">
      <c r="A30" s="1">
        <v>30</v>
      </c>
      <c r="B30" s="194"/>
      <c r="C30" s="124"/>
      <c r="D30" s="125"/>
      <c r="E30" s="99">
        <v>6</v>
      </c>
      <c r="F30" s="100"/>
      <c r="G30" s="100"/>
      <c r="H30" s="101"/>
      <c r="I30" s="145"/>
      <c r="J30" s="102"/>
      <c r="K30" s="120"/>
      <c r="L30" s="102"/>
      <c r="M30" s="36"/>
    </row>
    <row r="31" spans="1:13" ht="14.25" thickBot="1">
      <c r="A31" s="1">
        <v>31</v>
      </c>
      <c r="B31" s="194"/>
      <c r="C31" s="16"/>
      <c r="D31" s="104"/>
      <c r="E31" s="99">
        <v>7</v>
      </c>
      <c r="F31" s="100"/>
      <c r="G31" s="100"/>
      <c r="H31" s="101"/>
      <c r="I31" s="146"/>
      <c r="J31" s="102"/>
      <c r="K31" s="120"/>
      <c r="L31" s="102"/>
      <c r="M31" s="103"/>
    </row>
    <row r="32" spans="1:13" ht="14.25" hidden="1" thickBot="1">
      <c r="A32" s="1">
        <v>32</v>
      </c>
      <c r="B32" s="195"/>
      <c r="C32" s="105"/>
      <c r="D32" s="106"/>
      <c r="E32" s="12"/>
      <c r="F32" s="96"/>
      <c r="G32" s="96"/>
      <c r="H32" s="97"/>
      <c r="I32" s="140"/>
      <c r="J32" s="94"/>
      <c r="K32" s="121"/>
      <c r="L32" s="30"/>
      <c r="M32" s="98"/>
    </row>
    <row r="33" spans="1:13" ht="13.5" customHeight="1">
      <c r="A33" s="1">
        <v>33</v>
      </c>
      <c r="B33" s="199" t="s">
        <v>17</v>
      </c>
      <c r="C33" s="20" t="s">
        <v>13</v>
      </c>
      <c r="D33" s="44"/>
      <c r="E33" s="6">
        <v>8</v>
      </c>
      <c r="F33" s="22"/>
      <c r="G33" s="22"/>
      <c r="H33" s="23"/>
      <c r="I33" s="144"/>
      <c r="J33" s="24"/>
      <c r="K33" s="138"/>
      <c r="L33" s="24"/>
      <c r="M33" s="35"/>
    </row>
    <row r="34" spans="1:13">
      <c r="A34" s="1">
        <v>34</v>
      </c>
      <c r="B34" s="197"/>
      <c r="C34" s="19" t="s">
        <v>12</v>
      </c>
      <c r="D34" s="38"/>
      <c r="E34" s="8">
        <v>9</v>
      </c>
      <c r="F34" s="25"/>
      <c r="G34" s="25"/>
      <c r="H34" s="26"/>
      <c r="I34" s="145"/>
      <c r="J34" s="27"/>
      <c r="K34" s="139"/>
      <c r="L34" s="27"/>
      <c r="M34" s="36"/>
    </row>
    <row r="35" spans="1:13">
      <c r="A35" s="1">
        <v>35</v>
      </c>
      <c r="B35" s="197"/>
      <c r="C35" s="10"/>
      <c r="D35" s="31"/>
      <c r="E35" s="8">
        <v>10</v>
      </c>
      <c r="F35" s="25"/>
      <c r="G35" s="25"/>
      <c r="H35" s="26"/>
      <c r="I35" s="145"/>
      <c r="J35" s="27"/>
      <c r="K35" s="139"/>
      <c r="L35" s="27"/>
      <c r="M35" s="36"/>
    </row>
    <row r="36" spans="1:13">
      <c r="A36" s="1">
        <v>36</v>
      </c>
      <c r="B36" s="197"/>
      <c r="C36" s="9"/>
      <c r="D36" s="9"/>
      <c r="E36" s="8">
        <v>11</v>
      </c>
      <c r="F36" s="111"/>
      <c r="G36" s="111"/>
      <c r="H36" s="112"/>
      <c r="I36" s="145"/>
      <c r="J36" s="113"/>
      <c r="K36" s="139"/>
      <c r="L36" s="113"/>
      <c r="M36" s="36"/>
    </row>
    <row r="37" spans="1:13">
      <c r="A37" s="1">
        <v>37</v>
      </c>
      <c r="B37" s="197"/>
      <c r="C37" s="10"/>
      <c r="D37" s="31"/>
      <c r="E37" s="8">
        <v>12</v>
      </c>
      <c r="F37" s="25"/>
      <c r="G37" s="25"/>
      <c r="H37" s="26"/>
      <c r="I37" s="145"/>
      <c r="J37" s="27"/>
      <c r="K37" s="139"/>
      <c r="L37" s="27"/>
      <c r="M37" s="36"/>
    </row>
    <row r="38" spans="1:13">
      <c r="A38" s="1">
        <v>38</v>
      </c>
      <c r="B38" s="197"/>
      <c r="C38" s="10"/>
      <c r="D38" s="31"/>
      <c r="E38" s="8">
        <v>13</v>
      </c>
      <c r="F38" s="25"/>
      <c r="G38" s="25"/>
      <c r="H38" s="26"/>
      <c r="I38" s="145"/>
      <c r="J38" s="27"/>
      <c r="K38" s="139"/>
      <c r="L38" s="27"/>
      <c r="M38" s="36"/>
    </row>
    <row r="39" spans="1:13" ht="14.25" thickBot="1">
      <c r="A39" s="1">
        <v>39</v>
      </c>
      <c r="B39" s="198"/>
      <c r="C39" s="185"/>
      <c r="D39" s="185"/>
      <c r="E39" s="12">
        <v>14</v>
      </c>
      <c r="F39" s="186"/>
      <c r="G39" s="186"/>
      <c r="H39" s="187"/>
      <c r="I39" s="148"/>
      <c r="J39" s="188"/>
      <c r="K39" s="157"/>
      <c r="L39" s="188"/>
      <c r="M39" s="37"/>
    </row>
    <row r="40" spans="1:13" ht="14.25" hidden="1" thickBot="1">
      <c r="A40" s="1">
        <v>40</v>
      </c>
      <c r="B40" s="175"/>
      <c r="C40" s="176"/>
      <c r="D40" s="177"/>
      <c r="E40" s="178"/>
      <c r="F40" s="179"/>
      <c r="G40" s="179"/>
      <c r="H40" s="180"/>
      <c r="I40" s="181"/>
      <c r="J40" s="182"/>
      <c r="K40" s="183"/>
      <c r="L40" s="182"/>
      <c r="M40" s="184"/>
    </row>
    <row r="41" spans="1:13">
      <c r="A41" s="1">
        <v>41</v>
      </c>
      <c r="B41" s="196" t="s">
        <v>117</v>
      </c>
      <c r="C41" s="10"/>
      <c r="D41" s="31"/>
      <c r="E41" s="151" t="s">
        <v>115</v>
      </c>
      <c r="F41" s="111"/>
      <c r="G41" s="111"/>
      <c r="H41" s="112"/>
      <c r="I41" s="147"/>
      <c r="J41" s="169"/>
      <c r="K41" s="162"/>
      <c r="L41" s="165"/>
      <c r="M41" s="166"/>
    </row>
    <row r="42" spans="1:13">
      <c r="A42" s="1">
        <v>42</v>
      </c>
      <c r="B42" s="197"/>
      <c r="C42" s="10"/>
      <c r="D42" s="31"/>
      <c r="E42" s="8" t="s">
        <v>116</v>
      </c>
      <c r="F42" s="25"/>
      <c r="G42" s="25"/>
      <c r="H42" s="26"/>
      <c r="I42" s="145"/>
      <c r="J42" s="167"/>
      <c r="K42" s="162"/>
      <c r="L42" s="165"/>
      <c r="M42" s="166"/>
    </row>
    <row r="43" spans="1:13" ht="14.25" thickBot="1">
      <c r="A43" s="1">
        <v>43</v>
      </c>
      <c r="B43" s="198"/>
      <c r="C43" s="11"/>
      <c r="D43" s="11"/>
      <c r="E43" s="12" t="s">
        <v>114</v>
      </c>
      <c r="F43" s="28"/>
      <c r="G43" s="28"/>
      <c r="H43" s="29"/>
      <c r="I43" s="148"/>
      <c r="J43" s="168"/>
      <c r="K43" s="162"/>
      <c r="L43" s="165"/>
      <c r="M43" s="166"/>
    </row>
  </sheetData>
  <mergeCells count="8">
    <mergeCell ref="G2:H2"/>
    <mergeCell ref="C2:D2"/>
    <mergeCell ref="B4:B11"/>
    <mergeCell ref="B25:B32"/>
    <mergeCell ref="B41:B43"/>
    <mergeCell ref="B20:B22"/>
    <mergeCell ref="B33:B39"/>
    <mergeCell ref="B12:B18"/>
  </mergeCells>
  <phoneticPr fontId="1"/>
  <dataValidations count="2">
    <dataValidation type="whole" allowBlank="1" showInputMessage="1" showErrorMessage="1" sqref="H25:H43 H4:H22">
      <formula1>1</formula1>
      <formula2>3</formula2>
    </dataValidation>
    <dataValidation type="list" allowBlank="1" showInputMessage="1" showErrorMessage="1" sqref="K4:K11 K25:K32">
      <formula1>"○"</formula1>
    </dataValidation>
  </dataValidations>
  <printOptions horizontalCentered="1" verticalCentered="1"/>
  <pageMargins left="0" right="0" top="0" bottom="0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41"/>
  <sheetViews>
    <sheetView view="pageBreakPreview" zoomScaleSheetLayoutView="100" workbookViewId="0">
      <selection activeCell="I3" sqref="I3"/>
    </sheetView>
  </sheetViews>
  <sheetFormatPr defaultRowHeight="13.5"/>
  <cols>
    <col min="1" max="1" width="3.5" style="1" bestFit="1" customWidth="1"/>
    <col min="2" max="2" width="7.5" style="1" bestFit="1" customWidth="1"/>
    <col min="3" max="3" width="20.5" style="1" bestFit="1" customWidth="1"/>
    <col min="4" max="4" width="22.625" style="1" customWidth="1"/>
    <col min="5" max="5" width="7.5" style="1" bestFit="1" customWidth="1"/>
    <col min="6" max="6" width="16.625" style="1" customWidth="1"/>
    <col min="7" max="7" width="20.625" style="1" customWidth="1"/>
    <col min="8" max="8" width="5.375" style="1" bestFit="1" customWidth="1"/>
    <col min="9" max="10" width="18.375" style="1" bestFit="1" customWidth="1"/>
    <col min="11" max="11" width="7.5" style="1" bestFit="1" customWidth="1"/>
    <col min="12" max="12" width="9.5" style="1" bestFit="1" customWidth="1"/>
    <col min="13" max="13" width="35.625" style="1" customWidth="1"/>
    <col min="14" max="16384" width="9" style="1"/>
  </cols>
  <sheetData>
    <row r="1" spans="1:13" s="2" customFormat="1" ht="5.0999999999999996" customHeight="1">
      <c r="A1" s="2">
        <v>1</v>
      </c>
      <c r="B1" s="17"/>
      <c r="C1" s="17"/>
      <c r="D1" s="18"/>
      <c r="E1" s="17"/>
      <c r="F1" s="17"/>
      <c r="G1" s="17"/>
      <c r="H1" s="3"/>
      <c r="I1" s="3"/>
      <c r="J1" s="3"/>
      <c r="K1" s="17"/>
      <c r="L1" s="3"/>
      <c r="M1" s="3"/>
    </row>
    <row r="2" spans="1:13" s="2" customFormat="1" ht="30" customHeight="1">
      <c r="A2" s="2">
        <v>2</v>
      </c>
      <c r="B2" s="3" t="s">
        <v>10</v>
      </c>
      <c r="C2" s="191" t="s">
        <v>111</v>
      </c>
      <c r="D2" s="192"/>
      <c r="E2" s="3" t="s">
        <v>11</v>
      </c>
      <c r="F2" s="39" t="s">
        <v>39</v>
      </c>
      <c r="G2" s="189" t="s">
        <v>27</v>
      </c>
      <c r="H2" s="190"/>
      <c r="I2" s="131" t="str">
        <f>入力画面!I2</f>
        <v>令和２年12月１日</v>
      </c>
      <c r="J2" s="3"/>
      <c r="K2" s="3"/>
      <c r="L2" s="3"/>
      <c r="M2" s="130" t="s">
        <v>38</v>
      </c>
    </row>
    <row r="3" spans="1:13" ht="27.75" thickBot="1">
      <c r="A3" s="1">
        <v>3</v>
      </c>
      <c r="B3" s="45" t="s">
        <v>22</v>
      </c>
      <c r="C3" s="16"/>
      <c r="D3" s="5"/>
      <c r="E3" s="4" t="s">
        <v>14</v>
      </c>
      <c r="F3" s="4" t="s">
        <v>21</v>
      </c>
      <c r="G3" s="4" t="s">
        <v>1</v>
      </c>
      <c r="H3" s="4" t="s">
        <v>3</v>
      </c>
      <c r="I3" s="5" t="s">
        <v>37</v>
      </c>
      <c r="J3" s="5" t="s">
        <v>59</v>
      </c>
      <c r="K3" s="5" t="s">
        <v>35</v>
      </c>
      <c r="L3" s="5" t="s">
        <v>15</v>
      </c>
      <c r="M3" s="4" t="s">
        <v>9</v>
      </c>
    </row>
    <row r="4" spans="1:13">
      <c r="A4" s="1">
        <v>4</v>
      </c>
      <c r="B4" s="193" t="s">
        <v>16</v>
      </c>
      <c r="C4" s="20" t="s">
        <v>13</v>
      </c>
      <c r="D4" s="80" t="s">
        <v>40</v>
      </c>
      <c r="E4" s="6">
        <v>1</v>
      </c>
      <c r="F4" s="81" t="s">
        <v>51</v>
      </c>
      <c r="G4" s="81" t="s">
        <v>60</v>
      </c>
      <c r="H4" s="82">
        <v>2</v>
      </c>
      <c r="I4" s="132">
        <v>37956</v>
      </c>
      <c r="J4" s="83" t="s">
        <v>42</v>
      </c>
      <c r="K4" s="115" t="s">
        <v>48</v>
      </c>
      <c r="L4" s="83" t="s">
        <v>49</v>
      </c>
      <c r="M4" s="84" t="s">
        <v>46</v>
      </c>
    </row>
    <row r="5" spans="1:13">
      <c r="A5" s="1">
        <v>5</v>
      </c>
      <c r="B5" s="194"/>
      <c r="C5" s="19" t="s">
        <v>12</v>
      </c>
      <c r="D5" s="85" t="s">
        <v>41</v>
      </c>
      <c r="E5" s="8">
        <v>2</v>
      </c>
      <c r="F5" s="86" t="s">
        <v>52</v>
      </c>
      <c r="G5" s="86" t="s">
        <v>61</v>
      </c>
      <c r="H5" s="87">
        <v>2</v>
      </c>
      <c r="I5" s="133">
        <v>37957</v>
      </c>
      <c r="J5" s="88" t="s">
        <v>43</v>
      </c>
      <c r="K5" s="116" t="s">
        <v>48</v>
      </c>
      <c r="L5" s="88" t="s">
        <v>50</v>
      </c>
      <c r="M5" s="89" t="s">
        <v>47</v>
      </c>
    </row>
    <row r="6" spans="1:13">
      <c r="A6" s="1">
        <v>6</v>
      </c>
      <c r="B6" s="194"/>
      <c r="C6" s="7"/>
      <c r="D6" s="21"/>
      <c r="E6" s="8">
        <v>3</v>
      </c>
      <c r="F6" s="86" t="s">
        <v>53</v>
      </c>
      <c r="G6" s="86" t="s">
        <v>62</v>
      </c>
      <c r="H6" s="87">
        <v>2</v>
      </c>
      <c r="I6" s="133">
        <v>37958</v>
      </c>
      <c r="J6" s="88" t="s">
        <v>44</v>
      </c>
      <c r="K6" s="116"/>
      <c r="L6" s="88"/>
      <c r="M6" s="89"/>
    </row>
    <row r="7" spans="1:13">
      <c r="A7" s="1">
        <v>7</v>
      </c>
      <c r="B7" s="194"/>
      <c r="C7" s="122"/>
      <c r="D7" s="123"/>
      <c r="E7" s="8">
        <v>4</v>
      </c>
      <c r="F7" s="134" t="s">
        <v>54</v>
      </c>
      <c r="G7" s="134" t="s">
        <v>63</v>
      </c>
      <c r="H7" s="135">
        <v>2</v>
      </c>
      <c r="I7" s="133">
        <v>37959</v>
      </c>
      <c r="J7" s="137" t="s">
        <v>45</v>
      </c>
      <c r="K7" s="116"/>
      <c r="L7" s="88"/>
      <c r="M7" s="89"/>
    </row>
    <row r="8" spans="1:13">
      <c r="A8" s="1">
        <v>8</v>
      </c>
      <c r="B8" s="194"/>
      <c r="C8" s="124"/>
      <c r="D8" s="126"/>
      <c r="E8" s="8">
        <v>5</v>
      </c>
      <c r="F8" s="86" t="s">
        <v>55</v>
      </c>
      <c r="G8" s="86" t="s">
        <v>64</v>
      </c>
      <c r="H8" s="87">
        <v>2</v>
      </c>
      <c r="I8" s="133">
        <v>37960</v>
      </c>
      <c r="J8" s="88" t="s">
        <v>67</v>
      </c>
      <c r="K8" s="116"/>
      <c r="L8" s="88"/>
      <c r="M8" s="89"/>
    </row>
    <row r="9" spans="1:13">
      <c r="A9" s="1">
        <v>9</v>
      </c>
      <c r="B9" s="194"/>
      <c r="C9" s="124"/>
      <c r="D9" s="125"/>
      <c r="E9" s="8">
        <v>6</v>
      </c>
      <c r="F9" s="86" t="s">
        <v>56</v>
      </c>
      <c r="G9" s="86" t="s">
        <v>65</v>
      </c>
      <c r="H9" s="87">
        <v>2</v>
      </c>
      <c r="I9" s="133">
        <v>37961</v>
      </c>
      <c r="J9" s="88" t="s">
        <v>68</v>
      </c>
      <c r="K9" s="116"/>
      <c r="L9" s="88"/>
      <c r="M9" s="89"/>
    </row>
    <row r="10" spans="1:13" ht="14.25" thickBot="1">
      <c r="A10" s="1">
        <v>10</v>
      </c>
      <c r="B10" s="194"/>
      <c r="C10" s="124"/>
      <c r="D10" s="125"/>
      <c r="E10" s="8">
        <v>7</v>
      </c>
      <c r="F10" s="86" t="s">
        <v>57</v>
      </c>
      <c r="G10" s="86" t="s">
        <v>66</v>
      </c>
      <c r="H10" s="87">
        <v>2</v>
      </c>
      <c r="I10" s="133">
        <v>37962</v>
      </c>
      <c r="J10" s="88" t="s">
        <v>69</v>
      </c>
      <c r="K10" s="116"/>
      <c r="L10" s="88"/>
      <c r="M10" s="89"/>
    </row>
    <row r="11" spans="1:13" ht="13.5" customHeight="1">
      <c r="A11" s="1">
        <v>12</v>
      </c>
      <c r="B11" s="199" t="s">
        <v>17</v>
      </c>
      <c r="C11" s="20" t="s">
        <v>13</v>
      </c>
      <c r="D11" s="80" t="s">
        <v>110</v>
      </c>
      <c r="E11" s="6">
        <v>8</v>
      </c>
      <c r="F11" s="81" t="s">
        <v>70</v>
      </c>
      <c r="G11" s="81" t="s">
        <v>71</v>
      </c>
      <c r="H11" s="82">
        <v>2</v>
      </c>
      <c r="I11" s="132">
        <v>37987</v>
      </c>
      <c r="J11" s="83" t="s">
        <v>72</v>
      </c>
      <c r="K11" s="138"/>
      <c r="L11" s="83" t="s">
        <v>58</v>
      </c>
      <c r="M11" s="84"/>
    </row>
    <row r="12" spans="1:13">
      <c r="A12" s="1">
        <v>13</v>
      </c>
      <c r="B12" s="197"/>
      <c r="C12" s="19" t="s">
        <v>12</v>
      </c>
      <c r="D12" s="85" t="s">
        <v>109</v>
      </c>
      <c r="E12" s="8">
        <v>9</v>
      </c>
      <c r="F12" s="86"/>
      <c r="G12" s="86"/>
      <c r="H12" s="87"/>
      <c r="I12" s="133"/>
      <c r="J12" s="88"/>
      <c r="K12" s="139"/>
      <c r="L12" s="88"/>
      <c r="M12" s="89"/>
    </row>
    <row r="13" spans="1:13">
      <c r="A13" s="1">
        <v>14</v>
      </c>
      <c r="B13" s="197"/>
      <c r="C13" s="10"/>
      <c r="D13" s="143"/>
      <c r="E13" s="8">
        <v>10</v>
      </c>
      <c r="F13" s="86"/>
      <c r="G13" s="86"/>
      <c r="H13" s="87"/>
      <c r="I13" s="133"/>
      <c r="J13" s="88"/>
      <c r="K13" s="139"/>
      <c r="L13" s="88"/>
      <c r="M13" s="89"/>
    </row>
    <row r="14" spans="1:13">
      <c r="A14" s="1">
        <v>15</v>
      </c>
      <c r="B14" s="197"/>
      <c r="C14" s="9"/>
      <c r="D14" s="9"/>
      <c r="E14" s="8">
        <v>11</v>
      </c>
      <c r="F14" s="107"/>
      <c r="G14" s="107"/>
      <c r="H14" s="108"/>
      <c r="I14" s="141"/>
      <c r="J14" s="109"/>
      <c r="K14" s="139"/>
      <c r="L14" s="109"/>
      <c r="M14" s="110"/>
    </row>
    <row r="15" spans="1:13">
      <c r="A15" s="1">
        <v>16</v>
      </c>
      <c r="B15" s="197"/>
      <c r="C15" s="10"/>
      <c r="D15" s="31"/>
      <c r="E15" s="8">
        <v>12</v>
      </c>
      <c r="F15" s="86"/>
      <c r="G15" s="86"/>
      <c r="H15" s="87"/>
      <c r="I15" s="133"/>
      <c r="J15" s="88"/>
      <c r="K15" s="139"/>
      <c r="L15" s="88"/>
      <c r="M15" s="89"/>
    </row>
    <row r="16" spans="1:13">
      <c r="A16" s="1">
        <v>17</v>
      </c>
      <c r="B16" s="197"/>
      <c r="C16" s="10"/>
      <c r="D16" s="31"/>
      <c r="E16" s="8">
        <v>13</v>
      </c>
      <c r="F16" s="86"/>
      <c r="G16" s="86"/>
      <c r="H16" s="87"/>
      <c r="I16" s="133"/>
      <c r="J16" s="88"/>
      <c r="K16" s="139"/>
      <c r="L16" s="88"/>
      <c r="M16" s="89"/>
    </row>
    <row r="17" spans="1:13">
      <c r="A17" s="1">
        <v>18</v>
      </c>
      <c r="B17" s="197"/>
      <c r="C17" s="9"/>
      <c r="D17" s="9"/>
      <c r="E17" s="8">
        <v>14</v>
      </c>
      <c r="F17" s="107"/>
      <c r="G17" s="107"/>
      <c r="H17" s="108"/>
      <c r="I17" s="141"/>
      <c r="J17" s="109"/>
      <c r="K17" s="139"/>
      <c r="L17" s="109"/>
      <c r="M17" s="110"/>
    </row>
    <row r="18" spans="1:13" ht="14.25" hidden="1" thickBot="1">
      <c r="A18" s="1">
        <v>19</v>
      </c>
      <c r="B18" s="198"/>
      <c r="C18" s="154"/>
      <c r="D18" s="155"/>
      <c r="E18" s="12">
        <v>15</v>
      </c>
      <c r="F18" s="91"/>
      <c r="G18" s="91"/>
      <c r="H18" s="92"/>
      <c r="I18" s="142"/>
      <c r="J18" s="93"/>
      <c r="K18" s="157"/>
      <c r="L18" s="93"/>
      <c r="M18" s="95"/>
    </row>
    <row r="19" spans="1:13" ht="13.5" customHeight="1">
      <c r="A19" s="1">
        <v>20</v>
      </c>
      <c r="B19" s="200" t="s">
        <v>117</v>
      </c>
      <c r="C19" s="10"/>
      <c r="D19" s="31"/>
      <c r="E19" s="151" t="s">
        <v>112</v>
      </c>
      <c r="F19" s="107" t="s">
        <v>118</v>
      </c>
      <c r="G19" s="107" t="s">
        <v>119</v>
      </c>
      <c r="H19" s="108">
        <v>1</v>
      </c>
      <c r="I19" s="141">
        <v>38079</v>
      </c>
      <c r="J19" s="170" t="s">
        <v>124</v>
      </c>
      <c r="K19" s="162"/>
      <c r="L19" s="165"/>
      <c r="M19" s="166"/>
    </row>
    <row r="20" spans="1:13">
      <c r="A20" s="1">
        <v>21</v>
      </c>
      <c r="B20" s="197"/>
      <c r="C20" s="10"/>
      <c r="D20" s="31"/>
      <c r="E20" s="8" t="s">
        <v>113</v>
      </c>
      <c r="F20" s="86" t="s">
        <v>120</v>
      </c>
      <c r="G20" s="86" t="s">
        <v>121</v>
      </c>
      <c r="H20" s="87">
        <v>1</v>
      </c>
      <c r="I20" s="133">
        <v>38352</v>
      </c>
      <c r="J20" s="153" t="s">
        <v>125</v>
      </c>
      <c r="K20" s="162"/>
      <c r="L20" s="165"/>
      <c r="M20" s="166"/>
    </row>
    <row r="21" spans="1:13" ht="14.25" thickBot="1">
      <c r="A21" s="1">
        <v>22</v>
      </c>
      <c r="B21" s="198"/>
      <c r="C21" s="11"/>
      <c r="D21" s="11"/>
      <c r="E21" s="12" t="s">
        <v>114</v>
      </c>
      <c r="F21" s="91" t="s">
        <v>122</v>
      </c>
      <c r="G21" s="91" t="s">
        <v>123</v>
      </c>
      <c r="H21" s="92">
        <v>1</v>
      </c>
      <c r="I21" s="142">
        <v>38353</v>
      </c>
      <c r="J21" s="156" t="s">
        <v>126</v>
      </c>
      <c r="K21" s="162"/>
      <c r="L21" s="165"/>
      <c r="M21" s="166"/>
    </row>
    <row r="22" spans="1:13">
      <c r="A22" s="1">
        <v>23</v>
      </c>
      <c r="E22" s="13"/>
      <c r="H22" s="14"/>
      <c r="I22" s="15"/>
      <c r="K22" s="13"/>
    </row>
    <row r="23" spans="1:13" ht="27.75" thickBot="1">
      <c r="A23" s="1">
        <v>24</v>
      </c>
      <c r="B23" s="45" t="s">
        <v>23</v>
      </c>
      <c r="C23" s="4"/>
      <c r="D23" s="5"/>
      <c r="E23" s="4" t="s">
        <v>0</v>
      </c>
      <c r="F23" s="4" t="s">
        <v>2</v>
      </c>
      <c r="G23" s="4" t="s">
        <v>1</v>
      </c>
      <c r="H23" s="4" t="s">
        <v>3</v>
      </c>
      <c r="I23" s="4" t="s">
        <v>4</v>
      </c>
      <c r="J23" s="5" t="s">
        <v>59</v>
      </c>
      <c r="K23" s="5" t="s">
        <v>35</v>
      </c>
      <c r="L23" s="5" t="s">
        <v>15</v>
      </c>
      <c r="M23" s="4" t="s">
        <v>9</v>
      </c>
    </row>
    <row r="24" spans="1:13" ht="13.5" customHeight="1">
      <c r="A24" s="1">
        <v>25</v>
      </c>
      <c r="B24" s="193" t="s">
        <v>16</v>
      </c>
      <c r="C24" s="20" t="s">
        <v>13</v>
      </c>
      <c r="D24" s="44"/>
      <c r="E24" s="6">
        <v>1</v>
      </c>
      <c r="F24" s="22"/>
      <c r="G24" s="22"/>
      <c r="H24" s="23"/>
      <c r="I24" s="144"/>
      <c r="J24" s="24"/>
      <c r="K24" s="118"/>
      <c r="L24" s="24"/>
      <c r="M24" s="35"/>
    </row>
    <row r="25" spans="1:13">
      <c r="A25" s="1">
        <v>26</v>
      </c>
      <c r="B25" s="194"/>
      <c r="C25" s="19" t="s">
        <v>12</v>
      </c>
      <c r="D25" s="38"/>
      <c r="E25" s="8">
        <v>2</v>
      </c>
      <c r="F25" s="25"/>
      <c r="G25" s="25"/>
      <c r="H25" s="26"/>
      <c r="I25" s="145"/>
      <c r="J25" s="27"/>
      <c r="K25" s="119"/>
      <c r="L25" s="27"/>
      <c r="M25" s="36"/>
    </row>
    <row r="26" spans="1:13">
      <c r="A26" s="1">
        <v>27</v>
      </c>
      <c r="B26" s="194"/>
      <c r="C26" s="7"/>
      <c r="D26" s="21"/>
      <c r="E26" s="8">
        <v>3</v>
      </c>
      <c r="F26" s="25"/>
      <c r="G26" s="25"/>
      <c r="H26" s="26"/>
      <c r="I26" s="145"/>
      <c r="J26" s="27"/>
      <c r="K26" s="119"/>
      <c r="L26" s="27"/>
      <c r="M26" s="36"/>
    </row>
    <row r="27" spans="1:13">
      <c r="A27" s="1">
        <v>28</v>
      </c>
      <c r="B27" s="194"/>
      <c r="C27" s="124"/>
      <c r="D27" s="126"/>
      <c r="E27" s="8">
        <v>4</v>
      </c>
      <c r="F27" s="25"/>
      <c r="G27" s="25"/>
      <c r="H27" s="26"/>
      <c r="I27" s="145"/>
      <c r="J27" s="27"/>
      <c r="K27" s="119"/>
      <c r="L27" s="27"/>
      <c r="M27" s="36"/>
    </row>
    <row r="28" spans="1:13">
      <c r="A28" s="1">
        <v>29</v>
      </c>
      <c r="B28" s="194"/>
      <c r="C28" s="124"/>
      <c r="D28" s="126"/>
      <c r="E28" s="8">
        <v>5</v>
      </c>
      <c r="F28" s="25"/>
      <c r="G28" s="25"/>
      <c r="H28" s="26"/>
      <c r="I28" s="145"/>
      <c r="J28" s="27"/>
      <c r="K28" s="119"/>
      <c r="L28" s="27"/>
      <c r="M28" s="36"/>
    </row>
    <row r="29" spans="1:13">
      <c r="A29" s="1">
        <v>30</v>
      </c>
      <c r="B29" s="194"/>
      <c r="C29" s="124"/>
      <c r="D29" s="125"/>
      <c r="E29" s="99">
        <v>6</v>
      </c>
      <c r="F29" s="100"/>
      <c r="G29" s="100"/>
      <c r="H29" s="101"/>
      <c r="I29" s="146"/>
      <c r="J29" s="102"/>
      <c r="K29" s="120"/>
      <c r="L29" s="102"/>
      <c r="M29" s="103"/>
    </row>
    <row r="30" spans="1:13" ht="14.25" thickBot="1">
      <c r="A30" s="1">
        <v>31</v>
      </c>
      <c r="B30" s="194"/>
      <c r="C30" s="16"/>
      <c r="D30" s="104"/>
      <c r="E30" s="99">
        <v>7</v>
      </c>
      <c r="F30" s="100"/>
      <c r="G30" s="100"/>
      <c r="H30" s="101"/>
      <c r="I30" s="146"/>
      <c r="J30" s="102"/>
      <c r="K30" s="120"/>
      <c r="L30" s="102"/>
      <c r="M30" s="103"/>
    </row>
    <row r="31" spans="1:13" ht="13.5" customHeight="1">
      <c r="A31" s="1">
        <v>33</v>
      </c>
      <c r="B31" s="199" t="s">
        <v>17</v>
      </c>
      <c r="C31" s="20" t="s">
        <v>13</v>
      </c>
      <c r="D31" s="44"/>
      <c r="E31" s="6">
        <v>8</v>
      </c>
      <c r="F31" s="22"/>
      <c r="G31" s="22"/>
      <c r="H31" s="23"/>
      <c r="I31" s="144"/>
      <c r="J31" s="24"/>
      <c r="K31" s="138"/>
      <c r="L31" s="24"/>
      <c r="M31" s="35"/>
    </row>
    <row r="32" spans="1:13">
      <c r="A32" s="1">
        <v>34</v>
      </c>
      <c r="B32" s="197"/>
      <c r="C32" s="19" t="s">
        <v>12</v>
      </c>
      <c r="D32" s="38"/>
      <c r="E32" s="8">
        <v>9</v>
      </c>
      <c r="F32" s="25"/>
      <c r="G32" s="25"/>
      <c r="H32" s="26"/>
      <c r="I32" s="145"/>
      <c r="J32" s="27"/>
      <c r="K32" s="139"/>
      <c r="L32" s="27"/>
      <c r="M32" s="36"/>
    </row>
    <row r="33" spans="1:13">
      <c r="A33" s="1">
        <v>35</v>
      </c>
      <c r="B33" s="197"/>
      <c r="C33" s="10"/>
      <c r="D33" s="31"/>
      <c r="E33" s="8">
        <v>10</v>
      </c>
      <c r="F33" s="25"/>
      <c r="G33" s="25"/>
      <c r="H33" s="26"/>
      <c r="I33" s="145"/>
      <c r="J33" s="27"/>
      <c r="K33" s="139"/>
      <c r="L33" s="27"/>
      <c r="M33" s="36"/>
    </row>
    <row r="34" spans="1:13">
      <c r="A34" s="1">
        <v>36</v>
      </c>
      <c r="B34" s="197"/>
      <c r="C34" s="9"/>
      <c r="D34" s="9"/>
      <c r="E34" s="8">
        <v>11</v>
      </c>
      <c r="F34" s="111"/>
      <c r="G34" s="111"/>
      <c r="H34" s="112"/>
      <c r="I34" s="147"/>
      <c r="J34" s="113"/>
      <c r="K34" s="139"/>
      <c r="L34" s="113"/>
      <c r="M34" s="114"/>
    </row>
    <row r="35" spans="1:13">
      <c r="A35" s="1">
        <v>37</v>
      </c>
      <c r="B35" s="197"/>
      <c r="C35" s="10"/>
      <c r="D35" s="31"/>
      <c r="E35" s="8">
        <v>12</v>
      </c>
      <c r="F35" s="25"/>
      <c r="G35" s="25"/>
      <c r="H35" s="26"/>
      <c r="I35" s="145"/>
      <c r="J35" s="27"/>
      <c r="K35" s="139"/>
      <c r="L35" s="27"/>
      <c r="M35" s="36"/>
    </row>
    <row r="36" spans="1:13">
      <c r="A36" s="1">
        <v>38</v>
      </c>
      <c r="B36" s="197"/>
      <c r="C36" s="10"/>
      <c r="D36" s="31"/>
      <c r="E36" s="8">
        <v>13</v>
      </c>
      <c r="F36" s="25"/>
      <c r="G36" s="25"/>
      <c r="H36" s="26"/>
      <c r="I36" s="145"/>
      <c r="J36" s="27"/>
      <c r="K36" s="139"/>
      <c r="L36" s="27"/>
      <c r="M36" s="36"/>
    </row>
    <row r="37" spans="1:13">
      <c r="A37" s="1">
        <v>39</v>
      </c>
      <c r="B37" s="197"/>
      <c r="C37" s="9"/>
      <c r="D37" s="9"/>
      <c r="E37" s="8">
        <v>14</v>
      </c>
      <c r="F37" s="111"/>
      <c r="G37" s="111"/>
      <c r="H37" s="112"/>
      <c r="I37" s="147"/>
      <c r="J37" s="113"/>
      <c r="K37" s="139"/>
      <c r="L37" s="113"/>
      <c r="M37" s="114"/>
    </row>
    <row r="38" spans="1:13" ht="14.25" hidden="1" thickBot="1">
      <c r="A38" s="1">
        <v>40</v>
      </c>
      <c r="B38" s="198"/>
      <c r="C38" s="154"/>
      <c r="D38" s="155"/>
      <c r="E38" s="12">
        <v>15</v>
      </c>
      <c r="F38" s="28"/>
      <c r="G38" s="28"/>
      <c r="H38" s="29"/>
      <c r="I38" s="148"/>
      <c r="J38" s="30"/>
      <c r="K38" s="157"/>
      <c r="L38" s="30"/>
      <c r="M38" s="37"/>
    </row>
    <row r="39" spans="1:13" ht="13.5" customHeight="1">
      <c r="A39" s="1">
        <v>41</v>
      </c>
      <c r="B39" s="200" t="s">
        <v>117</v>
      </c>
      <c r="C39" s="10"/>
      <c r="D39" s="31"/>
      <c r="E39" s="151" t="s">
        <v>115</v>
      </c>
      <c r="F39" s="111"/>
      <c r="G39" s="111"/>
      <c r="H39" s="112"/>
      <c r="I39" s="147"/>
      <c r="J39" s="169"/>
      <c r="K39" s="162"/>
      <c r="L39" s="165"/>
      <c r="M39" s="166"/>
    </row>
    <row r="40" spans="1:13">
      <c r="A40" s="1">
        <v>42</v>
      </c>
      <c r="B40" s="197"/>
      <c r="C40" s="10"/>
      <c r="D40" s="31"/>
      <c r="E40" s="8" t="s">
        <v>116</v>
      </c>
      <c r="F40" s="25"/>
      <c r="G40" s="25"/>
      <c r="H40" s="26"/>
      <c r="I40" s="145"/>
      <c r="J40" s="167"/>
      <c r="K40" s="162"/>
      <c r="L40" s="165"/>
      <c r="M40" s="166"/>
    </row>
    <row r="41" spans="1:13" ht="14.25" thickBot="1">
      <c r="A41" s="1">
        <v>43</v>
      </c>
      <c r="B41" s="198"/>
      <c r="C41" s="11"/>
      <c r="D41" s="11"/>
      <c r="E41" s="12" t="s">
        <v>114</v>
      </c>
      <c r="F41" s="28"/>
      <c r="G41" s="28"/>
      <c r="H41" s="29"/>
      <c r="I41" s="148"/>
      <c r="J41" s="168"/>
      <c r="K41" s="162"/>
      <c r="L41" s="165"/>
      <c r="M41" s="166"/>
    </row>
  </sheetData>
  <sheetProtection algorithmName="SHA-512" hashValue="9rqxXjUnub/HKKH8anGj75Io6h27KqJtn+DAtR4K4LObdaT3LeYcgimgIqjKRBUy7xkP8O6zQDJy1W0K0NP1HQ==" saltValue="/MNCsMRykqXWV2SPrVh25Q==" spinCount="100000" sheet="1" objects="1" scenarios="1"/>
  <mergeCells count="8">
    <mergeCell ref="B31:B38"/>
    <mergeCell ref="B39:B41"/>
    <mergeCell ref="C2:D2"/>
    <mergeCell ref="G2:H2"/>
    <mergeCell ref="B4:B10"/>
    <mergeCell ref="B24:B30"/>
    <mergeCell ref="B11:B18"/>
    <mergeCell ref="B19:B21"/>
  </mergeCells>
  <phoneticPr fontId="1"/>
  <dataValidations count="2">
    <dataValidation type="list" allowBlank="1" showInputMessage="1" showErrorMessage="1" sqref="K4:K11 K25:K32">
      <formula1>"○"</formula1>
    </dataValidation>
    <dataValidation type="whole" allowBlank="1" showInputMessage="1" showErrorMessage="1" sqref="H25:H43 H4:H22">
      <formula1>1</formula1>
      <formula2>3</formula2>
    </dataValidation>
  </dataValidations>
  <printOptions horizontalCentered="1" verticalCentered="1"/>
  <pageMargins left="0" right="0" top="0" bottom="0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8" tint="0.59999389629810485"/>
  </sheetPr>
  <dimension ref="A1:J57"/>
  <sheetViews>
    <sheetView view="pageBreakPreview" zoomScaleNormal="60" zoomScaleSheetLayoutView="100" workbookViewId="0">
      <selection activeCell="J1" sqref="J1"/>
    </sheetView>
  </sheetViews>
  <sheetFormatPr defaultRowHeight="13.5"/>
  <cols>
    <col min="1" max="1" width="3.5" style="43" bestFit="1" customWidth="1"/>
    <col min="2" max="2" width="5.625" style="74" customWidth="1"/>
    <col min="3" max="3" width="15.625" style="74" customWidth="1"/>
    <col min="4" max="4" width="5.625" style="74" customWidth="1"/>
    <col min="5" max="5" width="15.625" style="74" customWidth="1"/>
    <col min="6" max="6" width="10.625" style="74" customWidth="1"/>
    <col min="7" max="7" width="6.625" style="74" customWidth="1"/>
    <col min="8" max="8" width="20.625" style="74" customWidth="1"/>
    <col min="9" max="9" width="6.625" style="74" customWidth="1"/>
    <col min="10" max="16384" width="9" style="32"/>
  </cols>
  <sheetData>
    <row r="1" spans="1:9" s="33" customFormat="1" ht="21">
      <c r="A1" s="41"/>
      <c r="B1" s="229" t="s">
        <v>129</v>
      </c>
      <c r="C1" s="229"/>
      <c r="D1" s="229"/>
      <c r="E1" s="229"/>
      <c r="F1" s="229"/>
      <c r="G1" s="229"/>
      <c r="H1" s="229"/>
      <c r="I1" s="229"/>
    </row>
    <row r="2" spans="1:9" s="34" customFormat="1" ht="17.25">
      <c r="A2" s="42"/>
      <c r="B2" s="230" t="s">
        <v>30</v>
      </c>
      <c r="C2" s="230"/>
      <c r="D2" s="230"/>
      <c r="E2" s="230"/>
      <c r="F2" s="230"/>
      <c r="G2" s="230"/>
      <c r="H2" s="230"/>
      <c r="I2" s="230"/>
    </row>
    <row r="3" spans="1:9" ht="5.0999999999999996" customHeight="1">
      <c r="B3" s="54"/>
      <c r="C3" s="54"/>
      <c r="D3" s="54"/>
      <c r="E3" s="54"/>
      <c r="F3" s="54"/>
      <c r="G3" s="54"/>
      <c r="H3" s="54"/>
      <c r="I3" s="54"/>
    </row>
    <row r="4" spans="1:9" ht="27" customHeight="1">
      <c r="A4" s="43">
        <v>2</v>
      </c>
      <c r="B4" s="231" t="s">
        <v>10</v>
      </c>
      <c r="C4" s="231"/>
      <c r="D4" s="211" t="str">
        <f>IF(VLOOKUP(A4,入力画面!A:M,3,FALSE)="","",VLOOKUP(A4,入力画面!A:M,3,FALSE))</f>
        <v/>
      </c>
      <c r="E4" s="211"/>
      <c r="F4" s="211"/>
      <c r="G4" s="211"/>
      <c r="H4" s="211"/>
      <c r="I4" s="211"/>
    </row>
    <row r="5" spans="1:9" ht="5.0999999999999996" customHeight="1">
      <c r="B5" s="56"/>
      <c r="C5" s="56"/>
      <c r="D5" s="56"/>
      <c r="E5" s="56"/>
      <c r="F5" s="56"/>
      <c r="G5" s="56"/>
      <c r="H5" s="56"/>
      <c r="I5" s="56"/>
    </row>
    <row r="6" spans="1:9" ht="8.1" customHeight="1">
      <c r="B6" s="56"/>
      <c r="C6" s="56"/>
      <c r="D6" s="56"/>
      <c r="E6" s="56"/>
      <c r="F6" s="56"/>
      <c r="G6" s="56"/>
      <c r="H6" s="56"/>
      <c r="I6" s="56"/>
    </row>
    <row r="7" spans="1:9" ht="14.25">
      <c r="B7" s="201" t="s">
        <v>31</v>
      </c>
      <c r="C7" s="201"/>
      <c r="D7" s="201"/>
      <c r="E7" s="56"/>
      <c r="F7" s="56"/>
      <c r="G7" s="56"/>
      <c r="H7" s="56"/>
      <c r="I7" s="56"/>
    </row>
    <row r="8" spans="1:9" ht="9.9499999999999993" customHeight="1">
      <c r="A8" s="46">
        <v>4</v>
      </c>
      <c r="B8" s="58" t="s">
        <v>1</v>
      </c>
      <c r="C8" s="59" t="str">
        <f>IF(VLOOKUP(A8,入力画面!A:M,4,FALSE)="","",VLOOKUP(A8,入力画面!A:M,4,FALSE))</f>
        <v/>
      </c>
      <c r="D8" s="234"/>
      <c r="E8" s="214" t="s">
        <v>24</v>
      </c>
      <c r="F8" s="215"/>
      <c r="G8" s="215"/>
      <c r="H8" s="215"/>
      <c r="I8" s="215"/>
    </row>
    <row r="9" spans="1:9" ht="21" customHeight="1">
      <c r="A9" s="46">
        <v>5</v>
      </c>
      <c r="B9" s="60" t="s">
        <v>19</v>
      </c>
      <c r="C9" s="61" t="str">
        <f>IF(VLOOKUP(A9,入力画面!A:M,4,FALSE)="","",VLOOKUP(A9,入力画面!A:M,4,FALSE))</f>
        <v/>
      </c>
      <c r="D9" s="234"/>
      <c r="E9" s="215"/>
      <c r="F9" s="215"/>
      <c r="G9" s="215"/>
      <c r="H9" s="215"/>
      <c r="I9" s="215"/>
    </row>
    <row r="10" spans="1:9" ht="9.9499999999999993" customHeight="1">
      <c r="B10" s="212" t="s">
        <v>14</v>
      </c>
      <c r="C10" s="62" t="s">
        <v>7</v>
      </c>
      <c r="D10" s="212" t="s">
        <v>8</v>
      </c>
      <c r="E10" s="212" t="s">
        <v>6</v>
      </c>
      <c r="F10" s="232" t="s">
        <v>18</v>
      </c>
      <c r="G10" s="226" t="s">
        <v>15</v>
      </c>
      <c r="H10" s="216" t="s">
        <v>5</v>
      </c>
      <c r="I10" s="217"/>
    </row>
    <row r="11" spans="1:9" ht="21" customHeight="1" thickBot="1">
      <c r="B11" s="213"/>
      <c r="C11" s="63" t="s">
        <v>20</v>
      </c>
      <c r="D11" s="213"/>
      <c r="E11" s="213"/>
      <c r="F11" s="233"/>
      <c r="G11" s="227"/>
      <c r="H11" s="218"/>
      <c r="I11" s="219"/>
    </row>
    <row r="12" spans="1:9" ht="9.9499999999999993" customHeight="1" thickTop="1">
      <c r="A12" s="46">
        <v>4</v>
      </c>
      <c r="B12" s="208" t="str">
        <f>IF(VLOOKUP(A12,入力画面!A:M,11,FALSE)="○","①","1")</f>
        <v>1</v>
      </c>
      <c r="C12" s="64" t="str">
        <f>IF(VLOOKUP(A12,入力画面!A:M,7,FALSE)="","",VLOOKUP(A12,入力画面!A:M,7,FALSE))</f>
        <v/>
      </c>
      <c r="D12" s="209" t="str">
        <f>IF(VLOOKUP(A12,入力画面!A:M,8,FALSE)="","",VLOOKUP(A12,入力画面!A:M,8,FALSE))</f>
        <v/>
      </c>
      <c r="E12" s="207" t="str">
        <f>IF(VLOOKUP(A12,入力画面!A:M,9,FALSE)="","",VLOOKUP(A12,入力画面!A:M,9,FALSE))</f>
        <v/>
      </c>
      <c r="F12" s="204" t="str">
        <f>IF(VLOOKUP(A12,入力画面!A:M,10,FALSE)="","",VLOOKUP(A12,入力画面!A:M,10,FALSE))</f>
        <v/>
      </c>
      <c r="G12" s="228" t="str">
        <f>IF(VLOOKUP(A12,入力画面!A:M,12,FALSE)="","",VLOOKUP(A12,入力画面!A:M,12,FALSE))</f>
        <v/>
      </c>
      <c r="H12" s="220" t="str">
        <f>IF(VLOOKUP(A12,入力画面!A:M,13,FALSE)="","",VLOOKUP(A12,入力画面!A:M,13,FALSE))</f>
        <v/>
      </c>
      <c r="I12" s="221"/>
    </row>
    <row r="13" spans="1:9" ht="21" customHeight="1">
      <c r="A13" s="46"/>
      <c r="B13" s="205"/>
      <c r="C13" s="65" t="str">
        <f>IF(VLOOKUP(A12,入力画面!A:M,6,FALSE)="","",VLOOKUP(A12,入力画面!A:M,6,FALSE))</f>
        <v/>
      </c>
      <c r="D13" s="203"/>
      <c r="E13" s="210"/>
      <c r="F13" s="203"/>
      <c r="G13" s="222"/>
      <c r="H13" s="222"/>
      <c r="I13" s="223"/>
    </row>
    <row r="14" spans="1:9" ht="9.9499999999999993" customHeight="1">
      <c r="A14" s="46">
        <v>5</v>
      </c>
      <c r="B14" s="205" t="str">
        <f>IF(VLOOKUP(A14,入力画面!A:M,11,FALSE)="○","②","2")</f>
        <v>2</v>
      </c>
      <c r="C14" s="59" t="str">
        <f>IF(VLOOKUP(A14,入力画面!A:M,7,FALSE)="","",VLOOKUP(A14,入力画面!A:M,7,FALSE))</f>
        <v/>
      </c>
      <c r="D14" s="202" t="str">
        <f>IF(VLOOKUP(A14,入力画面!A:M,8,FALSE)="","",VLOOKUP(A14,入力画面!A:M,8,FALSE))</f>
        <v/>
      </c>
      <c r="E14" s="206" t="str">
        <f>IF(VLOOKUP(A14,入力画面!A:M,9,FALSE)="","",VLOOKUP(A14,入力画面!A:M,9,FALSE))</f>
        <v/>
      </c>
      <c r="F14" s="202" t="str">
        <f>IF(VLOOKUP(A14,入力画面!A:M,10,FALSE)="","",VLOOKUP(A14,入力画面!A:M,10,FALSE))</f>
        <v/>
      </c>
      <c r="G14" s="224" t="str">
        <f>IF(VLOOKUP(A14,入力画面!A:M,12,FALSE)="","",VLOOKUP(A14,入力画面!A:M,12,FALSE))</f>
        <v/>
      </c>
      <c r="H14" s="224" t="str">
        <f>IF(VLOOKUP(A14,入力画面!A:M,13,FALSE)="","",VLOOKUP(A14,入力画面!A:M,13,FALSE))</f>
        <v/>
      </c>
      <c r="I14" s="225"/>
    </row>
    <row r="15" spans="1:9" ht="21" customHeight="1">
      <c r="A15" s="46"/>
      <c r="B15" s="205"/>
      <c r="C15" s="65" t="str">
        <f>IF(VLOOKUP(A14,入力画面!A:M,6,FALSE)="","",VLOOKUP(A14,入力画面!A:M,6,FALSE))</f>
        <v/>
      </c>
      <c r="D15" s="203"/>
      <c r="E15" s="207"/>
      <c r="F15" s="203"/>
      <c r="G15" s="222"/>
      <c r="H15" s="222"/>
      <c r="I15" s="223"/>
    </row>
    <row r="16" spans="1:9" ht="9.9499999999999993" customHeight="1">
      <c r="A16" s="46">
        <v>6</v>
      </c>
      <c r="B16" s="205" t="str">
        <f>IF(VLOOKUP(A16,入力画面!A:M,11,FALSE)="○","③","3")</f>
        <v>3</v>
      </c>
      <c r="C16" s="59" t="str">
        <f>IF(VLOOKUP(A16,入力画面!A:M,7,FALSE)="","",VLOOKUP(A16,入力画面!A:M,7,FALSE))</f>
        <v/>
      </c>
      <c r="D16" s="202" t="str">
        <f>IF(VLOOKUP(A16,入力画面!A:M,8,FALSE)="","",VLOOKUP(A16,入力画面!A:M,8,FALSE))</f>
        <v/>
      </c>
      <c r="E16" s="206" t="str">
        <f>IF(VLOOKUP(A16,入力画面!A:M,9,FALSE)="","",VLOOKUP(A16,入力画面!A:M,9,FALSE))</f>
        <v/>
      </c>
      <c r="F16" s="202" t="str">
        <f>IF(VLOOKUP(A16,入力画面!A:M,10,FALSE)="","",VLOOKUP(A16,入力画面!A:M,10,FALSE))</f>
        <v/>
      </c>
      <c r="G16" s="224" t="str">
        <f>IF(VLOOKUP(A16,入力画面!A:M,12,FALSE)="","",VLOOKUP(A16,入力画面!A:M,12,FALSE))</f>
        <v/>
      </c>
      <c r="H16" s="224" t="str">
        <f>IF(VLOOKUP(A16,入力画面!A:M,13,FALSE)="","",VLOOKUP(A16,入力画面!A:M,13,FALSE))</f>
        <v/>
      </c>
      <c r="I16" s="225"/>
    </row>
    <row r="17" spans="1:10" ht="21" customHeight="1">
      <c r="A17" s="46"/>
      <c r="B17" s="205"/>
      <c r="C17" s="65" t="str">
        <f>IF(VLOOKUP(A16,入力画面!A:M,6,FALSE)="","",VLOOKUP(A16,入力画面!A:M,6,FALSE))</f>
        <v/>
      </c>
      <c r="D17" s="203"/>
      <c r="E17" s="207"/>
      <c r="F17" s="203"/>
      <c r="G17" s="222"/>
      <c r="H17" s="222"/>
      <c r="I17" s="223"/>
    </row>
    <row r="18" spans="1:10" ht="9.9499999999999993" customHeight="1">
      <c r="A18" s="46">
        <v>7</v>
      </c>
      <c r="B18" s="205" t="str">
        <f>IF(VLOOKUP(A18,入力画面!A:M,11,FALSE)="○","④","4")</f>
        <v>4</v>
      </c>
      <c r="C18" s="59" t="str">
        <f>IF(VLOOKUP(A18,入力画面!A:M,7,FALSE)="","",VLOOKUP(A18,入力画面!A:M,7,FALSE))</f>
        <v/>
      </c>
      <c r="D18" s="202" t="str">
        <f>IF(VLOOKUP(A18,入力画面!A:M,8,FALSE)="","",VLOOKUP(A18,入力画面!A:M,8,FALSE))</f>
        <v/>
      </c>
      <c r="E18" s="206" t="str">
        <f>IF(VLOOKUP(A18,入力画面!A:M,9,FALSE)="","",VLOOKUP(A18,入力画面!A:M,9,FALSE))</f>
        <v/>
      </c>
      <c r="F18" s="202" t="str">
        <f>IF(VLOOKUP(A18,入力画面!A:M,10,FALSE)="","",VLOOKUP(A18,入力画面!A:M,10,FALSE))</f>
        <v/>
      </c>
      <c r="G18" s="224" t="str">
        <f>IF(VLOOKUP(A18,入力画面!A:M,12,FALSE)="","",VLOOKUP(A18,入力画面!A:M,12,FALSE))</f>
        <v/>
      </c>
      <c r="H18" s="224" t="str">
        <f>IF(VLOOKUP(A18,入力画面!A:M,13,FALSE)="","",VLOOKUP(A18,入力画面!A:M,13,FALSE))</f>
        <v/>
      </c>
      <c r="I18" s="225"/>
    </row>
    <row r="19" spans="1:10" ht="21" customHeight="1">
      <c r="A19" s="46"/>
      <c r="B19" s="205"/>
      <c r="C19" s="65" t="str">
        <f>IF(VLOOKUP(A18,入力画面!A:M,6,FALSE)="","",VLOOKUP(A18,入力画面!A:M,6,FALSE))</f>
        <v/>
      </c>
      <c r="D19" s="203"/>
      <c r="E19" s="207"/>
      <c r="F19" s="203"/>
      <c r="G19" s="222"/>
      <c r="H19" s="222"/>
      <c r="I19" s="223"/>
    </row>
    <row r="20" spans="1:10" ht="9.9499999999999993" customHeight="1">
      <c r="A20" s="46">
        <v>8</v>
      </c>
      <c r="B20" s="205" t="str">
        <f>IF(VLOOKUP(A20,入力画面!A:M,11,FALSE)="○","⑤","5")</f>
        <v>5</v>
      </c>
      <c r="C20" s="59" t="str">
        <f>IF(VLOOKUP(A20,入力画面!A:M,7,FALSE)="","",VLOOKUP(A20,入力画面!A:M,7,FALSE))</f>
        <v/>
      </c>
      <c r="D20" s="202" t="str">
        <f>IF(VLOOKUP(A20,入力画面!A:M,8,FALSE)="","",VLOOKUP(A20,入力画面!A:M,8,FALSE))</f>
        <v/>
      </c>
      <c r="E20" s="206" t="str">
        <f>IF(VLOOKUP(A20,入力画面!A:M,9,FALSE)="","",VLOOKUP(A20,入力画面!A:M,9,FALSE))</f>
        <v/>
      </c>
      <c r="F20" s="202" t="str">
        <f>IF(VLOOKUP(A20,入力画面!A:M,10,FALSE)="","",VLOOKUP(A20,入力画面!A:M,10,FALSE))</f>
        <v/>
      </c>
      <c r="G20" s="224" t="str">
        <f>IF(VLOOKUP(A20,入力画面!A:M,12,FALSE)="","",VLOOKUP(A20,入力画面!A:M,12,FALSE))</f>
        <v/>
      </c>
      <c r="H20" s="224" t="str">
        <f>IF(VLOOKUP(A20,入力画面!A:M,13,FALSE)="","",VLOOKUP(A20,入力画面!A:M,13,FALSE))</f>
        <v/>
      </c>
      <c r="I20" s="225"/>
    </row>
    <row r="21" spans="1:10" ht="21" customHeight="1">
      <c r="A21" s="46"/>
      <c r="B21" s="205"/>
      <c r="C21" s="65" t="str">
        <f>IF(VLOOKUP(A20,入力画面!A:M,6,FALSE)="","",VLOOKUP(A20,入力画面!A:M,6,FALSE))</f>
        <v/>
      </c>
      <c r="D21" s="203"/>
      <c r="E21" s="207"/>
      <c r="F21" s="203"/>
      <c r="G21" s="222"/>
      <c r="H21" s="222"/>
      <c r="I21" s="223"/>
    </row>
    <row r="22" spans="1:10" ht="9.9499999999999993" customHeight="1">
      <c r="A22" s="46">
        <v>9</v>
      </c>
      <c r="B22" s="205" t="str">
        <f>IF(VLOOKUP(A22,入力画面!A:M,11,FALSE)="○","⑥","6")</f>
        <v>6</v>
      </c>
      <c r="C22" s="59" t="str">
        <f>IF(VLOOKUP(A22,入力画面!A:M,7,FALSE)="","",VLOOKUP(A22,入力画面!A:M,7,FALSE))</f>
        <v/>
      </c>
      <c r="D22" s="202" t="str">
        <f>IF(VLOOKUP(A22,入力画面!A:M,8,FALSE)="","",VLOOKUP(A22,入力画面!A:M,8,FALSE))</f>
        <v/>
      </c>
      <c r="E22" s="206" t="str">
        <f>IF(VLOOKUP(A22,入力画面!A:M,9,FALSE)="","",VLOOKUP(A22,入力画面!A:M,9,FALSE))</f>
        <v/>
      </c>
      <c r="F22" s="202" t="str">
        <f>IF(VLOOKUP(A22,入力画面!A:M,10,FALSE)="","",VLOOKUP(A22,入力画面!A:M,10,FALSE))</f>
        <v/>
      </c>
      <c r="G22" s="224" t="str">
        <f>IF(VLOOKUP(A22,入力画面!A:M,12,FALSE)="","",VLOOKUP(A22,入力画面!A:M,12,FALSE))</f>
        <v/>
      </c>
      <c r="H22" s="224" t="str">
        <f>IF(VLOOKUP(A22,入力画面!A:M,13,FALSE)="","",VLOOKUP(A22,入力画面!A:M,13,FALSE))</f>
        <v/>
      </c>
      <c r="I22" s="225"/>
    </row>
    <row r="23" spans="1:10" ht="21" customHeight="1">
      <c r="A23" s="46"/>
      <c r="B23" s="205"/>
      <c r="C23" s="65" t="str">
        <f>IF(VLOOKUP(A22,入力画面!A:M,6,FALSE)="","",VLOOKUP(A22,入力画面!A:M,6,FALSE))</f>
        <v/>
      </c>
      <c r="D23" s="203"/>
      <c r="E23" s="207"/>
      <c r="F23" s="203"/>
      <c r="G23" s="222"/>
      <c r="H23" s="222"/>
      <c r="I23" s="223"/>
    </row>
    <row r="24" spans="1:10" ht="9.9499999999999993" customHeight="1">
      <c r="A24" s="46">
        <v>10</v>
      </c>
      <c r="B24" s="205" t="str">
        <f>IF(VLOOKUP(A24,入力画面!A:M,11,FALSE)="○","⑦","7")</f>
        <v>7</v>
      </c>
      <c r="C24" s="59" t="str">
        <f>IF(VLOOKUP(A24,入力画面!A:M,7,FALSE)="","",VLOOKUP(A24,入力画面!A:M,7,FALSE))</f>
        <v/>
      </c>
      <c r="D24" s="202" t="str">
        <f>IF(VLOOKUP(A24,入力画面!A:M,8,FALSE)="","",VLOOKUP(A24,入力画面!A:M,8,FALSE))</f>
        <v/>
      </c>
      <c r="E24" s="210" t="str">
        <f>IF(VLOOKUP(A24,入力画面!A:M,9,FALSE)="","",VLOOKUP(A24,入力画面!A:M,9,FALSE))</f>
        <v/>
      </c>
      <c r="F24" s="202" t="str">
        <f>IF(VLOOKUP(A24,入力画面!A:M,10,FALSE)="","",VLOOKUP(A24,入力画面!A:M,10,FALSE))</f>
        <v/>
      </c>
      <c r="G24" s="224" t="str">
        <f>IF(VLOOKUP(A24,入力画面!A:M,12,FALSE)="","",VLOOKUP(A24,入力画面!A:M,12,FALSE))</f>
        <v/>
      </c>
      <c r="H24" s="224" t="str">
        <f>IF(VLOOKUP(A24,入力画面!A:M,13,FALSE)="","",VLOOKUP(A24,入力画面!A:M,13,FALSE))</f>
        <v/>
      </c>
      <c r="I24" s="225"/>
    </row>
    <row r="25" spans="1:10" ht="21" customHeight="1">
      <c r="A25" s="46"/>
      <c r="B25" s="205"/>
      <c r="C25" s="65" t="str">
        <f>IF(VLOOKUP(A24,入力画面!A:M,6,FALSE)="","",VLOOKUP(A24,入力画面!A:M,6,FALSE))</f>
        <v/>
      </c>
      <c r="D25" s="203"/>
      <c r="E25" s="210"/>
      <c r="F25" s="203"/>
      <c r="G25" s="222"/>
      <c r="H25" s="222"/>
      <c r="I25" s="223"/>
    </row>
    <row r="26" spans="1:10" ht="5.0999999999999996" customHeight="1">
      <c r="B26" s="56"/>
      <c r="C26" s="56"/>
      <c r="D26" s="56"/>
      <c r="E26" s="56"/>
      <c r="F26" s="56"/>
      <c r="G26" s="56"/>
      <c r="H26" s="56"/>
      <c r="I26" s="56"/>
    </row>
    <row r="27" spans="1:10" ht="8.1" customHeight="1">
      <c r="B27" s="56"/>
      <c r="C27" s="56"/>
      <c r="D27" s="56"/>
      <c r="E27" s="56"/>
      <c r="F27" s="56"/>
      <c r="G27" s="56"/>
      <c r="H27" s="56"/>
      <c r="I27" s="56"/>
    </row>
    <row r="28" spans="1:10" ht="14.25">
      <c r="B28" s="201" t="s">
        <v>32</v>
      </c>
      <c r="C28" s="201"/>
      <c r="D28" s="201"/>
      <c r="E28" s="56"/>
      <c r="F28" s="56"/>
      <c r="G28" s="56"/>
      <c r="H28" s="56"/>
      <c r="I28" s="56"/>
    </row>
    <row r="29" spans="1:10" ht="9.9499999999999993" customHeight="1">
      <c r="A29" s="43">
        <v>12</v>
      </c>
      <c r="B29" s="58" t="s">
        <v>1</v>
      </c>
      <c r="C29" s="66" t="str">
        <f>IF(VLOOKUP(A29,入力画面!A:M,4,FALSE)="","",VLOOKUP(A29,入力画面!A:M,4,FALSE))</f>
        <v/>
      </c>
      <c r="D29" s="234"/>
      <c r="E29" s="234"/>
      <c r="F29" s="67"/>
      <c r="G29" s="234"/>
      <c r="H29" s="67"/>
      <c r="I29" s="234"/>
    </row>
    <row r="30" spans="1:10" ht="21" customHeight="1" thickBot="1">
      <c r="A30" s="43">
        <v>13</v>
      </c>
      <c r="B30" s="68" t="s">
        <v>19</v>
      </c>
      <c r="C30" s="69" t="str">
        <f>IF(VLOOKUP(A30,入力画面!A:M,4,FALSE)="","",VLOOKUP(A30,入力画面!A:M,4,FALSE))</f>
        <v/>
      </c>
      <c r="D30" s="235"/>
      <c r="E30" s="235"/>
      <c r="F30" s="70"/>
      <c r="G30" s="235"/>
      <c r="H30" s="70"/>
      <c r="I30" s="235"/>
    </row>
    <row r="31" spans="1:10" s="40" customFormat="1" ht="9.9499999999999993" customHeight="1" thickTop="1">
      <c r="A31" s="46">
        <v>12</v>
      </c>
      <c r="B31" s="208">
        <v>8</v>
      </c>
      <c r="C31" s="64" t="str">
        <f>IF(VLOOKUP(A31,入力画面!A:M,7,FALSE)="","",VLOOKUP(A31,入力画面!A:M,7,FALSE))</f>
        <v/>
      </c>
      <c r="D31" s="209" t="str">
        <f>IF(VLOOKUP(A31,入力画面!A:M,8,FALSE)="","",VLOOKUP(A31,入力画面!A:M,8,FALSE))</f>
        <v/>
      </c>
      <c r="E31" s="207" t="str">
        <f>IF(VLOOKUP(A31,入力画面!A:M,9,FALSE)="","",VLOOKUP(A31,入力画面!A:M,9,FALSE))</f>
        <v/>
      </c>
      <c r="F31" s="204" t="str">
        <f>IF(VLOOKUP(A31,入力画面!A:M,10,FALSE)="","",VLOOKUP(A31,入力画面!A:M,10,FALSE))</f>
        <v/>
      </c>
      <c r="G31" s="228" t="str">
        <f>IF(VLOOKUP(A31,入力画面!A:M,12,FALSE)="","",VLOOKUP(A31,入力画面!A:M,12,FALSE))</f>
        <v/>
      </c>
      <c r="H31" s="220" t="str">
        <f>IF(VLOOKUP(A31,入力画面!A:M,13,FALSE)="","",VLOOKUP(A31,入力画面!A:M,13,FALSE))</f>
        <v/>
      </c>
      <c r="I31" s="221"/>
      <c r="J31" s="47"/>
    </row>
    <row r="32" spans="1:10" ht="21" customHeight="1">
      <c r="A32" s="46"/>
      <c r="B32" s="205"/>
      <c r="C32" s="65" t="str">
        <f>IF(VLOOKUP(A31,入力画面!A:M,6,FALSE)="","",VLOOKUP(A31,入力画面!A:M,6,FALSE))</f>
        <v/>
      </c>
      <c r="D32" s="203"/>
      <c r="E32" s="210"/>
      <c r="F32" s="203"/>
      <c r="G32" s="222"/>
      <c r="H32" s="222"/>
      <c r="I32" s="223"/>
      <c r="J32" s="48"/>
    </row>
    <row r="33" spans="1:9" s="40" customFormat="1" ht="9.9499999999999993" customHeight="1">
      <c r="A33" s="46">
        <v>13</v>
      </c>
      <c r="B33" s="205">
        <v>9</v>
      </c>
      <c r="C33" s="59" t="str">
        <f>IF(VLOOKUP(A33,入力画面!A:M,7,FALSE)="","",VLOOKUP(A33,入力画面!A:M,7,FALSE))</f>
        <v/>
      </c>
      <c r="D33" s="202" t="str">
        <f>IF(VLOOKUP(A33,入力画面!A:M,8,FALSE)="","",VLOOKUP(A33,入力画面!A:M,8,FALSE))</f>
        <v/>
      </c>
      <c r="E33" s="206" t="str">
        <f>IF(VLOOKUP(A33,入力画面!A:M,9,FALSE)="","",VLOOKUP(A33,入力画面!A:M,9,FALSE))</f>
        <v/>
      </c>
      <c r="F33" s="202" t="str">
        <f>IF(VLOOKUP(A33,入力画面!A:M,10,FALSE)="","",VLOOKUP(A33,入力画面!A:M,10,FALSE))</f>
        <v/>
      </c>
      <c r="G33" s="224" t="str">
        <f>IF(VLOOKUP(A33,入力画面!A:M,12,FALSE)="","",VLOOKUP(A33,入力画面!A:M,12,FALSE))</f>
        <v/>
      </c>
      <c r="H33" s="224" t="str">
        <f>IF(VLOOKUP(A33,入力画面!A:M,13,FALSE)="","",VLOOKUP(A33,入力画面!A:M,13,FALSE))</f>
        <v/>
      </c>
      <c r="I33" s="225"/>
    </row>
    <row r="34" spans="1:9" ht="21" customHeight="1">
      <c r="A34" s="46"/>
      <c r="B34" s="205"/>
      <c r="C34" s="65" t="str">
        <f>IF(VLOOKUP(A33,入力画面!A:M,6,FALSE)="","",VLOOKUP(A33,入力画面!A:M,6,FALSE))</f>
        <v/>
      </c>
      <c r="D34" s="203"/>
      <c r="E34" s="207"/>
      <c r="F34" s="203"/>
      <c r="G34" s="222"/>
      <c r="H34" s="222"/>
      <c r="I34" s="223"/>
    </row>
    <row r="35" spans="1:9" s="40" customFormat="1" ht="9.9499999999999993" customHeight="1">
      <c r="A35" s="46">
        <v>14</v>
      </c>
      <c r="B35" s="205">
        <v>10</v>
      </c>
      <c r="C35" s="59" t="str">
        <f>IF(VLOOKUP(A35,入力画面!A:M,7,FALSE)="","",VLOOKUP(A35,入力画面!A:M,7,FALSE))</f>
        <v/>
      </c>
      <c r="D35" s="202" t="str">
        <f>IF(VLOOKUP(A35,入力画面!A:M,8,FALSE)="","",VLOOKUP(A35,入力画面!A:M,8,FALSE))</f>
        <v/>
      </c>
      <c r="E35" s="206" t="str">
        <f>IF(VLOOKUP(A35,入力画面!A:M,9,FALSE)="","",VLOOKUP(A35,入力画面!A:M,9,FALSE))</f>
        <v/>
      </c>
      <c r="F35" s="202" t="str">
        <f>IF(VLOOKUP(A35,入力画面!A:M,10,FALSE)="","",VLOOKUP(A35,入力画面!A:M,10,FALSE))</f>
        <v/>
      </c>
      <c r="G35" s="224" t="str">
        <f>IF(VLOOKUP(A35,入力画面!A:M,12,FALSE)="","",VLOOKUP(A35,入力画面!A:M,12,FALSE))</f>
        <v/>
      </c>
      <c r="H35" s="224" t="str">
        <f>IF(VLOOKUP(A35,入力画面!A:M,13,FALSE)="","",VLOOKUP(A35,入力画面!A:M,13,FALSE))</f>
        <v/>
      </c>
      <c r="I35" s="225"/>
    </row>
    <row r="36" spans="1:9" ht="21" customHeight="1">
      <c r="A36" s="46"/>
      <c r="B36" s="205"/>
      <c r="C36" s="65" t="str">
        <f>IF(VLOOKUP(A35,入力画面!A:M,6,FALSE)="","",VLOOKUP(A35,入力画面!A:M,6,FALSE))</f>
        <v/>
      </c>
      <c r="D36" s="203"/>
      <c r="E36" s="207"/>
      <c r="F36" s="203"/>
      <c r="G36" s="222"/>
      <c r="H36" s="222"/>
      <c r="I36" s="223"/>
    </row>
    <row r="37" spans="1:9" s="40" customFormat="1" ht="9.9499999999999993" customHeight="1">
      <c r="A37" s="46">
        <v>15</v>
      </c>
      <c r="B37" s="205">
        <v>11</v>
      </c>
      <c r="C37" s="59" t="str">
        <f>IF(VLOOKUP(A37,入力画面!A:M,7,FALSE)="","",VLOOKUP(A37,入力画面!A:M,7,FALSE))</f>
        <v/>
      </c>
      <c r="D37" s="202" t="str">
        <f>IF(VLOOKUP(A37,入力画面!A:M,8,FALSE)="","",VLOOKUP(A37,入力画面!A:M,8,FALSE))</f>
        <v/>
      </c>
      <c r="E37" s="206" t="str">
        <f>IF(VLOOKUP(A37,入力画面!A:M,9,FALSE)="","",VLOOKUP(A37,入力画面!A:M,9,FALSE))</f>
        <v/>
      </c>
      <c r="F37" s="202" t="str">
        <f>IF(VLOOKUP(A37,入力画面!A:M,10,FALSE)="","",VLOOKUP(A37,入力画面!A:M,10,FALSE))</f>
        <v/>
      </c>
      <c r="G37" s="224" t="str">
        <f>IF(VLOOKUP(A37,入力画面!A:M,12,FALSE)="","",VLOOKUP(A37,入力画面!A:M,12,FALSE))</f>
        <v/>
      </c>
      <c r="H37" s="224" t="str">
        <f>IF(VLOOKUP(A37,入力画面!A:M,13,FALSE)="","",VLOOKUP(A37,入力画面!A:M,13,FALSE))</f>
        <v/>
      </c>
      <c r="I37" s="225"/>
    </row>
    <row r="38" spans="1:9" ht="21" customHeight="1">
      <c r="A38" s="46"/>
      <c r="B38" s="205"/>
      <c r="C38" s="65" t="str">
        <f>IF(VLOOKUP(A37,入力画面!A:M,6,FALSE)="","",VLOOKUP(A37,入力画面!A:M,6,FALSE))</f>
        <v/>
      </c>
      <c r="D38" s="203"/>
      <c r="E38" s="207"/>
      <c r="F38" s="203"/>
      <c r="G38" s="222"/>
      <c r="H38" s="222"/>
      <c r="I38" s="223"/>
    </row>
    <row r="39" spans="1:9" s="40" customFormat="1" ht="9.9499999999999993" customHeight="1">
      <c r="A39" s="46">
        <v>16</v>
      </c>
      <c r="B39" s="205">
        <v>12</v>
      </c>
      <c r="C39" s="59" t="str">
        <f>IF(VLOOKUP(A39,入力画面!A:M,7,FALSE)="","",VLOOKUP(A39,入力画面!A:M,7,FALSE))</f>
        <v/>
      </c>
      <c r="D39" s="202" t="str">
        <f>IF(VLOOKUP(A39,入力画面!A:M,8,FALSE)="","",VLOOKUP(A39,入力画面!A:M,8,FALSE))</f>
        <v/>
      </c>
      <c r="E39" s="206" t="str">
        <f>IF(VLOOKUP(A39,入力画面!A:M,9,FALSE)="","",VLOOKUP(A39,入力画面!A:M,9,FALSE))</f>
        <v/>
      </c>
      <c r="F39" s="202" t="str">
        <f>IF(VLOOKUP(A39,入力画面!A:M,10,FALSE)="","",VLOOKUP(A39,入力画面!A:M,10,FALSE))</f>
        <v/>
      </c>
      <c r="G39" s="224" t="str">
        <f>IF(VLOOKUP(A39,入力画面!A:M,12,FALSE)="","",VLOOKUP(A39,入力画面!A:M,12,FALSE))</f>
        <v/>
      </c>
      <c r="H39" s="224" t="str">
        <f>IF(VLOOKUP(A39,入力画面!A:M,13,FALSE)="","",VLOOKUP(A39,入力画面!A:M,13,FALSE))</f>
        <v/>
      </c>
      <c r="I39" s="225"/>
    </row>
    <row r="40" spans="1:9" ht="21" customHeight="1">
      <c r="A40" s="46"/>
      <c r="B40" s="205"/>
      <c r="C40" s="65" t="str">
        <f>IF(VLOOKUP(A39,入力画面!A:M,6,FALSE)="","",VLOOKUP(A39,入力画面!A:M,6,FALSE))</f>
        <v/>
      </c>
      <c r="D40" s="203"/>
      <c r="E40" s="207"/>
      <c r="F40" s="203"/>
      <c r="G40" s="222"/>
      <c r="H40" s="222"/>
      <c r="I40" s="223"/>
    </row>
    <row r="41" spans="1:9" s="40" customFormat="1" ht="9.9499999999999993" customHeight="1">
      <c r="A41" s="46">
        <v>17</v>
      </c>
      <c r="B41" s="205">
        <v>13</v>
      </c>
      <c r="C41" s="59" t="str">
        <f>IF(VLOOKUP(A41,入力画面!A:M,7,FALSE)="","",VLOOKUP(A41,入力画面!A:M,7,FALSE))</f>
        <v/>
      </c>
      <c r="D41" s="202" t="str">
        <f>IF(VLOOKUP(A41,入力画面!A:M,8,FALSE)="","",VLOOKUP(A41,入力画面!A:M,8,FALSE))</f>
        <v/>
      </c>
      <c r="E41" s="206" t="str">
        <f>IF(VLOOKUP(A41,入力画面!A:M,9,FALSE)="","",VLOOKUP(A41,入力画面!A:M,9,FALSE))</f>
        <v/>
      </c>
      <c r="F41" s="202" t="str">
        <f>IF(VLOOKUP(A41,入力画面!A:M,10,FALSE)="","",VLOOKUP(A41,入力画面!A:M,10,FALSE))</f>
        <v/>
      </c>
      <c r="G41" s="224" t="str">
        <f>IF(VLOOKUP(A41,入力画面!A:M,12,FALSE)="","",VLOOKUP(A41,入力画面!A:M,12,FALSE))</f>
        <v/>
      </c>
      <c r="H41" s="224" t="str">
        <f>IF(VLOOKUP(A41,入力画面!A:M,13,FALSE)="","",VLOOKUP(A41,入力画面!A:M,13,FALSE))</f>
        <v/>
      </c>
      <c r="I41" s="225"/>
    </row>
    <row r="42" spans="1:9" ht="21" customHeight="1">
      <c r="A42" s="46"/>
      <c r="B42" s="205"/>
      <c r="C42" s="65" t="str">
        <f>IF(VLOOKUP(A41,入力画面!A:M,6,FALSE)="","",VLOOKUP(A41,入力画面!A:M,6,FALSE))</f>
        <v/>
      </c>
      <c r="D42" s="203"/>
      <c r="E42" s="207"/>
      <c r="F42" s="203"/>
      <c r="G42" s="222"/>
      <c r="H42" s="222"/>
      <c r="I42" s="223"/>
    </row>
    <row r="43" spans="1:9" s="40" customFormat="1" ht="9.9499999999999993" customHeight="1">
      <c r="A43" s="46">
        <v>18</v>
      </c>
      <c r="B43" s="205">
        <v>14</v>
      </c>
      <c r="C43" s="66" t="str">
        <f>IF(VLOOKUP(A43,入力画面!A:M,7,FALSE)="","",VLOOKUP(A43,入力画面!A:M,7,FALSE))</f>
        <v/>
      </c>
      <c r="D43" s="202" t="str">
        <f>IF(VLOOKUP(A43,入力画面!A:M,8,FALSE)="","",VLOOKUP(A43,入力画面!A:M,8,FALSE))</f>
        <v/>
      </c>
      <c r="E43" s="206" t="str">
        <f>IF(VLOOKUP(A43,入力画面!A:M,9,FALSE)="","",VLOOKUP(A43,入力画面!A:M,9,FALSE))</f>
        <v/>
      </c>
      <c r="F43" s="202" t="str">
        <f>IF(VLOOKUP(A43,入力画面!A:M,10,FALSE)="","",VLOOKUP(A43,入力画面!A:M,10,FALSE))</f>
        <v/>
      </c>
      <c r="G43" s="224" t="str">
        <f>IF(VLOOKUP(A43,入力画面!A:M,12,FALSE)="","",VLOOKUP(A43,入力画面!A:M,12,FALSE))</f>
        <v/>
      </c>
      <c r="H43" s="224" t="str">
        <f>IF(VLOOKUP(A43,入力画面!A:M,13,FALSE)="","",VLOOKUP(A43,入力画面!A:M,13,FALSE))</f>
        <v/>
      </c>
      <c r="I43" s="225"/>
    </row>
    <row r="44" spans="1:9" ht="21" customHeight="1">
      <c r="A44" s="46"/>
      <c r="B44" s="205"/>
      <c r="C44" s="65" t="str">
        <f>IF(VLOOKUP(A43,入力画面!A:M,6,FALSE)="","",VLOOKUP(A43,入力画面!A:M,6,FALSE))</f>
        <v/>
      </c>
      <c r="D44" s="203"/>
      <c r="E44" s="207"/>
      <c r="F44" s="203"/>
      <c r="G44" s="222"/>
      <c r="H44" s="222"/>
      <c r="I44" s="223"/>
    </row>
    <row r="45" spans="1:9" ht="5.0999999999999996" customHeight="1">
      <c r="A45" s="46"/>
      <c r="B45" s="173"/>
      <c r="C45" s="171"/>
      <c r="D45" s="171"/>
      <c r="E45" s="172"/>
      <c r="F45" s="171"/>
      <c r="G45" s="171"/>
      <c r="H45" s="171"/>
      <c r="I45" s="171"/>
    </row>
    <row r="46" spans="1:9" ht="14.25">
      <c r="B46" s="239" t="s">
        <v>127</v>
      </c>
      <c r="C46" s="239"/>
      <c r="D46" s="239"/>
      <c r="E46" s="239"/>
      <c r="F46" s="174"/>
      <c r="G46" s="174"/>
      <c r="H46" s="174"/>
      <c r="I46" s="174"/>
    </row>
    <row r="47" spans="1:9" s="40" customFormat="1" ht="9.9499999999999993" customHeight="1">
      <c r="A47" s="46">
        <v>20</v>
      </c>
      <c r="B47" s="205" t="s">
        <v>115</v>
      </c>
      <c r="C47" s="66" t="str">
        <f>IF(VLOOKUP(A47,入力画面!A:M,7,FALSE)="","",VLOOKUP(A47,入力画面!A:M,7,FALSE))</f>
        <v/>
      </c>
      <c r="D47" s="202" t="str">
        <f>IF(VLOOKUP(A47,入力画面!A:M,8,FALSE)="","",VLOOKUP(A47,入力画面!A:M,8,FALSE))</f>
        <v/>
      </c>
      <c r="E47" s="206" t="str">
        <f>IF(VLOOKUP(A47,入力画面!A:M,9,FALSE)="","",VLOOKUP(A47,入力画面!A:M,9,FALSE))</f>
        <v/>
      </c>
      <c r="F47" s="202" t="str">
        <f>IF(VLOOKUP(A47,入力画面!A:M,10,FALSE)="","",VLOOKUP(A47,入力画面!A:M,10,FALSE))</f>
        <v/>
      </c>
      <c r="G47" s="224" t="str">
        <f>IF(VLOOKUP(A47,入力画面!A:M,12,FALSE)="","",VLOOKUP(A47,入力画面!A:M,12,FALSE))</f>
        <v/>
      </c>
      <c r="H47" s="224" t="str">
        <f>IF(VLOOKUP(A47,入力画面!A:M,13,FALSE)="","",VLOOKUP(A47,入力画面!A:M,13,FALSE))</f>
        <v/>
      </c>
      <c r="I47" s="225"/>
    </row>
    <row r="48" spans="1:9" ht="21" customHeight="1">
      <c r="A48" s="46"/>
      <c r="B48" s="205"/>
      <c r="C48" s="65" t="str">
        <f>IF(VLOOKUP(A47,入力画面!A:M,6,FALSE)="","",VLOOKUP(A47,入力画面!A:M,6,FALSE))</f>
        <v/>
      </c>
      <c r="D48" s="203"/>
      <c r="E48" s="207"/>
      <c r="F48" s="203"/>
      <c r="G48" s="222"/>
      <c r="H48" s="222"/>
      <c r="I48" s="223"/>
    </row>
    <row r="49" spans="1:9" s="40" customFormat="1" ht="9.9499999999999993" customHeight="1">
      <c r="A49" s="46">
        <v>21</v>
      </c>
      <c r="B49" s="205" t="s">
        <v>113</v>
      </c>
      <c r="C49" s="66" t="str">
        <f>IF(VLOOKUP(A49,入力画面!A:M,7,FALSE)="","",VLOOKUP(A49,入力画面!A:M,7,FALSE))</f>
        <v/>
      </c>
      <c r="D49" s="202" t="str">
        <f>IF(VLOOKUP(A49,入力画面!A:M,8,FALSE)="","",VLOOKUP(A49,入力画面!A:M,8,FALSE))</f>
        <v/>
      </c>
      <c r="E49" s="206" t="str">
        <f>IF(VLOOKUP(A49,入力画面!A:M,9,FALSE)="","",VLOOKUP(A49,入力画面!A:M,9,FALSE))</f>
        <v/>
      </c>
      <c r="F49" s="202" t="str">
        <f>IF(VLOOKUP(A49,入力画面!A:M,10,FALSE)="","",VLOOKUP(A49,入力画面!A:M,10,FALSE))</f>
        <v/>
      </c>
      <c r="G49" s="224" t="str">
        <f>IF(VLOOKUP(A49,入力画面!A:M,12,FALSE)="","",VLOOKUP(A49,入力画面!A:M,12,FALSE))</f>
        <v/>
      </c>
      <c r="H49" s="224" t="str">
        <f>IF(VLOOKUP(A49,入力画面!A:M,13,FALSE)="","",VLOOKUP(A49,入力画面!A:M,13,FALSE))</f>
        <v/>
      </c>
      <c r="I49" s="225"/>
    </row>
    <row r="50" spans="1:9" ht="21" customHeight="1">
      <c r="A50" s="46"/>
      <c r="B50" s="205"/>
      <c r="C50" s="65" t="str">
        <f>IF(VLOOKUP(A49,入力画面!A:M,6,FALSE)="","",VLOOKUP(A49,入力画面!A:M,6,FALSE))</f>
        <v/>
      </c>
      <c r="D50" s="203"/>
      <c r="E50" s="207"/>
      <c r="F50" s="203"/>
      <c r="G50" s="222"/>
      <c r="H50" s="222"/>
      <c r="I50" s="223"/>
    </row>
    <row r="51" spans="1:9" s="40" customFormat="1" ht="9.9499999999999993" customHeight="1">
      <c r="A51" s="46">
        <v>22</v>
      </c>
      <c r="B51" s="205" t="s">
        <v>114</v>
      </c>
      <c r="C51" s="66" t="str">
        <f>IF(VLOOKUP(A51,入力画面!A:M,7,FALSE)="","",VLOOKUP(A51,入力画面!A:M,7,FALSE))</f>
        <v/>
      </c>
      <c r="D51" s="202" t="str">
        <f>IF(VLOOKUP(A51,入力画面!A:M,8,FALSE)="","",VLOOKUP(A51,入力画面!A:M,8,FALSE))</f>
        <v/>
      </c>
      <c r="E51" s="210" t="str">
        <f>IF(VLOOKUP(A51,入力画面!A:M,9,FALSE)="","",VLOOKUP(A51,入力画面!A:M,9,FALSE))</f>
        <v/>
      </c>
      <c r="F51" s="202" t="str">
        <f>IF(VLOOKUP(A51,入力画面!A:M,10,FALSE)="","",VLOOKUP(A51,入力画面!A:M,10,FALSE))</f>
        <v/>
      </c>
      <c r="G51" s="224" t="str">
        <f>IF(VLOOKUP(A51,入力画面!A:M,12,FALSE)="","",VLOOKUP(A51,入力画面!A:M,12,FALSE))</f>
        <v/>
      </c>
      <c r="H51" s="224" t="str">
        <f>IF(VLOOKUP(A51,入力画面!A:M,13,FALSE)="","",VLOOKUP(A51,入力画面!A:M,13,FALSE))</f>
        <v/>
      </c>
      <c r="I51" s="225"/>
    </row>
    <row r="52" spans="1:9" ht="21" customHeight="1">
      <c r="A52" s="46"/>
      <c r="B52" s="205"/>
      <c r="C52" s="65" t="str">
        <f>IF(VLOOKUP(A51,入力画面!A:M,6,FALSE)="","",VLOOKUP(A51,入力画面!A:M,6,FALSE))</f>
        <v/>
      </c>
      <c r="D52" s="203"/>
      <c r="E52" s="210"/>
      <c r="F52" s="203"/>
      <c r="G52" s="222"/>
      <c r="H52" s="222"/>
      <c r="I52" s="223"/>
    </row>
    <row r="53" spans="1:9" ht="5.0999999999999996" customHeight="1"/>
    <row r="54" spans="1:9" ht="18" customHeight="1">
      <c r="B54" s="237" t="s">
        <v>26</v>
      </c>
      <c r="C54" s="237"/>
      <c r="D54" s="237"/>
      <c r="E54" s="237"/>
      <c r="F54" s="237"/>
      <c r="G54" s="237"/>
      <c r="H54" s="237"/>
      <c r="I54" s="237"/>
    </row>
    <row r="55" spans="1:9" ht="5.0999999999999996" customHeight="1">
      <c r="B55" s="75"/>
      <c r="C55" s="75"/>
      <c r="D55" s="75"/>
      <c r="E55" s="75"/>
      <c r="F55" s="75"/>
      <c r="G55" s="75"/>
      <c r="H55" s="75"/>
      <c r="I55" s="75"/>
    </row>
    <row r="56" spans="1:9" ht="14.25">
      <c r="B56" s="238" t="str">
        <f>IF(VLOOKUP(A57,入力画面!A:I,9,FALSE)="","令和　　　年　　　月　　　日",VLOOKUP(A57,入力画面!A:I,9,FALSE))</f>
        <v>令和２年12月１日</v>
      </c>
      <c r="C56" s="238"/>
      <c r="D56" s="238"/>
      <c r="E56" s="238"/>
    </row>
    <row r="57" spans="1:9" ht="30" customHeight="1">
      <c r="A57" s="43">
        <v>2</v>
      </c>
      <c r="B57" s="76" t="s">
        <v>10</v>
      </c>
      <c r="C57" s="236" t="str">
        <f>IF(VLOOKUP(A4,入力画面!A:M,3,FALSE)="","",VLOOKUP(A4,入力画面!A:M,3,FALSE))</f>
        <v/>
      </c>
      <c r="D57" s="236"/>
      <c r="E57" s="236"/>
      <c r="F57" s="236"/>
      <c r="G57" s="77" t="s">
        <v>25</v>
      </c>
      <c r="H57" s="78" t="str">
        <f>IF(VLOOKUP(A4,入力画面!A:M,6,FALSE)="","",VLOOKUP(A4,入力画面!A:M,6,FALSE))</f>
        <v/>
      </c>
      <c r="I57" s="79"/>
    </row>
  </sheetData>
  <sheetProtection algorithmName="SHA-512" hashValue="hIMlr2cRCLGHCFLdFyACChfMeAG1uW/3uB3nUgpTdLDE9RiSzkwU/nIXiWaG8rQ1Y3l6flnnGF4I5+wKeO8GzQ==" saltValue="wYRzIxjgwE0t5nAxxgZriA==" spinCount="100000" sheet="1" objects="1" scenarios="1" selectLockedCells="1" selectUnlockedCells="1"/>
  <mergeCells count="124">
    <mergeCell ref="H20:I21"/>
    <mergeCell ref="H22:I23"/>
    <mergeCell ref="H24:I25"/>
    <mergeCell ref="E35:E36"/>
    <mergeCell ref="B37:B38"/>
    <mergeCell ref="D37:D38"/>
    <mergeCell ref="E37:E38"/>
    <mergeCell ref="C57:F57"/>
    <mergeCell ref="H39:I40"/>
    <mergeCell ref="H41:I42"/>
    <mergeCell ref="H43:I44"/>
    <mergeCell ref="H47:I48"/>
    <mergeCell ref="H49:I50"/>
    <mergeCell ref="H51:I52"/>
    <mergeCell ref="B54:I54"/>
    <mergeCell ref="G51:G52"/>
    <mergeCell ref="G47:G48"/>
    <mergeCell ref="G49:G50"/>
    <mergeCell ref="B41:B42"/>
    <mergeCell ref="B51:B52"/>
    <mergeCell ref="D51:D52"/>
    <mergeCell ref="B56:E56"/>
    <mergeCell ref="B46:E46"/>
    <mergeCell ref="G20:G21"/>
    <mergeCell ref="G22:G23"/>
    <mergeCell ref="G24:G25"/>
    <mergeCell ref="G31:G32"/>
    <mergeCell ref="G33:G34"/>
    <mergeCell ref="G37:G38"/>
    <mergeCell ref="D41:D42"/>
    <mergeCell ref="E41:E42"/>
    <mergeCell ref="D43:D44"/>
    <mergeCell ref="E43:E44"/>
    <mergeCell ref="F24:F25"/>
    <mergeCell ref="D22:D23"/>
    <mergeCell ref="E51:E52"/>
    <mergeCell ref="B47:B48"/>
    <mergeCell ref="D47:D48"/>
    <mergeCell ref="E47:E48"/>
    <mergeCell ref="G35:G36"/>
    <mergeCell ref="E29:E30"/>
    <mergeCell ref="G29:G30"/>
    <mergeCell ref="I29:I30"/>
    <mergeCell ref="D29:D30"/>
    <mergeCell ref="G39:G40"/>
    <mergeCell ref="G41:G42"/>
    <mergeCell ref="G43:G44"/>
    <mergeCell ref="B49:B50"/>
    <mergeCell ref="D49:D50"/>
    <mergeCell ref="E49:E50"/>
    <mergeCell ref="B43:B44"/>
    <mergeCell ref="H31:I32"/>
    <mergeCell ref="H33:I34"/>
    <mergeCell ref="H35:I36"/>
    <mergeCell ref="H37:I38"/>
    <mergeCell ref="G10:G11"/>
    <mergeCell ref="G12:G13"/>
    <mergeCell ref="G14:G15"/>
    <mergeCell ref="G16:G17"/>
    <mergeCell ref="G18:G19"/>
    <mergeCell ref="B1:I1"/>
    <mergeCell ref="B2:I2"/>
    <mergeCell ref="B4:C4"/>
    <mergeCell ref="F10:F11"/>
    <mergeCell ref="B16:B17"/>
    <mergeCell ref="D8:D9"/>
    <mergeCell ref="H16:I17"/>
    <mergeCell ref="H12:I13"/>
    <mergeCell ref="H14:I15"/>
    <mergeCell ref="E18:E19"/>
    <mergeCell ref="E16:E17"/>
    <mergeCell ref="D12:D13"/>
    <mergeCell ref="D14:D15"/>
    <mergeCell ref="D16:D17"/>
    <mergeCell ref="D18:D19"/>
    <mergeCell ref="H18:I19"/>
    <mergeCell ref="D4:I4"/>
    <mergeCell ref="F14:F15"/>
    <mergeCell ref="F16:F17"/>
    <mergeCell ref="F18:F19"/>
    <mergeCell ref="B33:B34"/>
    <mergeCell ref="D33:D34"/>
    <mergeCell ref="E33:E34"/>
    <mergeCell ref="E10:E11"/>
    <mergeCell ref="E14:E15"/>
    <mergeCell ref="E12:E13"/>
    <mergeCell ref="B24:B25"/>
    <mergeCell ref="D10:D11"/>
    <mergeCell ref="E24:E25"/>
    <mergeCell ref="E22:E23"/>
    <mergeCell ref="E20:E21"/>
    <mergeCell ref="B10:B11"/>
    <mergeCell ref="B12:B13"/>
    <mergeCell ref="B22:B23"/>
    <mergeCell ref="B18:B19"/>
    <mergeCell ref="B20:B21"/>
    <mergeCell ref="B14:B15"/>
    <mergeCell ref="F12:F13"/>
    <mergeCell ref="E8:I9"/>
    <mergeCell ref="H10:I11"/>
    <mergeCell ref="B28:D28"/>
    <mergeCell ref="B7:D7"/>
    <mergeCell ref="F51:F52"/>
    <mergeCell ref="F31:F32"/>
    <mergeCell ref="F33:F34"/>
    <mergeCell ref="F35:F36"/>
    <mergeCell ref="F37:F38"/>
    <mergeCell ref="F39:F40"/>
    <mergeCell ref="F41:F42"/>
    <mergeCell ref="F43:F44"/>
    <mergeCell ref="F47:F48"/>
    <mergeCell ref="F49:F50"/>
    <mergeCell ref="B39:B40"/>
    <mergeCell ref="D39:D40"/>
    <mergeCell ref="E39:E40"/>
    <mergeCell ref="B31:B32"/>
    <mergeCell ref="D31:D32"/>
    <mergeCell ref="E31:E32"/>
    <mergeCell ref="F20:F21"/>
    <mergeCell ref="F22:F23"/>
    <mergeCell ref="B35:B36"/>
    <mergeCell ref="D35:D36"/>
    <mergeCell ref="D24:D25"/>
    <mergeCell ref="D20:D21"/>
  </mergeCells>
  <phoneticPr fontId="1"/>
  <printOptions horizontalCentered="1" verticalCentered="1"/>
  <pageMargins left="0.59055118110236227" right="0.59055118110236227" top="0.59055118110236227" bottom="0.1968503937007874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CC"/>
  </sheetPr>
  <dimension ref="A1:J57"/>
  <sheetViews>
    <sheetView view="pageBreakPreview" zoomScaleSheetLayoutView="100" workbookViewId="0">
      <selection activeCell="J1" sqref="J1"/>
    </sheetView>
  </sheetViews>
  <sheetFormatPr defaultRowHeight="13.5"/>
  <cols>
    <col min="1" max="1" width="3.5" style="53" bestFit="1" customWidth="1"/>
    <col min="2" max="2" width="5.625" style="74" customWidth="1"/>
    <col min="3" max="3" width="15.625" style="74" customWidth="1"/>
    <col min="4" max="4" width="5.625" style="74" customWidth="1"/>
    <col min="5" max="5" width="15.625" style="74" customWidth="1"/>
    <col min="6" max="6" width="10.625" style="74" customWidth="1"/>
    <col min="7" max="7" width="6.625" style="74" customWidth="1"/>
    <col min="8" max="8" width="20.625" style="74" customWidth="1"/>
    <col min="9" max="9" width="6.625" style="74" customWidth="1"/>
    <col min="10" max="16384" width="9" style="55"/>
  </cols>
  <sheetData>
    <row r="1" spans="1:9" s="50" customFormat="1" ht="21">
      <c r="A1" s="49"/>
      <c r="B1" s="229" t="s">
        <v>129</v>
      </c>
      <c r="C1" s="229"/>
      <c r="D1" s="229"/>
      <c r="E1" s="229"/>
      <c r="F1" s="229"/>
      <c r="G1" s="229"/>
      <c r="H1" s="229"/>
      <c r="I1" s="229"/>
    </row>
    <row r="2" spans="1:9" s="52" customFormat="1" ht="17.25">
      <c r="A2" s="51"/>
      <c r="B2" s="230" t="s">
        <v>30</v>
      </c>
      <c r="C2" s="230"/>
      <c r="D2" s="230"/>
      <c r="E2" s="230"/>
      <c r="F2" s="230"/>
      <c r="G2" s="230"/>
      <c r="H2" s="230"/>
      <c r="I2" s="230"/>
    </row>
    <row r="3" spans="1:9" ht="5.0999999999999996" customHeight="1">
      <c r="B3" s="54"/>
      <c r="C3" s="54"/>
      <c r="D3" s="54"/>
      <c r="E3" s="54"/>
      <c r="F3" s="54"/>
      <c r="G3" s="54"/>
      <c r="H3" s="54"/>
      <c r="I3" s="54"/>
    </row>
    <row r="4" spans="1:9" ht="27" customHeight="1">
      <c r="A4" s="53">
        <v>2</v>
      </c>
      <c r="B4" s="231" t="s">
        <v>10</v>
      </c>
      <c r="C4" s="231"/>
      <c r="D4" s="211" t="str">
        <f>IF(VLOOKUP(A4,入力画面!A:M,3,FALSE)="","",VLOOKUP(A4,入力画面!A:M,3,FALSE))</f>
        <v/>
      </c>
      <c r="E4" s="211"/>
      <c r="F4" s="211"/>
      <c r="G4" s="211"/>
      <c r="H4" s="211"/>
      <c r="I4" s="211"/>
    </row>
    <row r="5" spans="1:9" ht="5.0999999999999996" customHeight="1">
      <c r="B5" s="56"/>
      <c r="C5" s="56"/>
      <c r="D5" s="56"/>
      <c r="E5" s="56"/>
      <c r="F5" s="56"/>
      <c r="G5" s="56"/>
      <c r="H5" s="56"/>
      <c r="I5" s="56"/>
    </row>
    <row r="6" spans="1:9" s="32" customFormat="1" ht="8.1" customHeight="1">
      <c r="A6" s="43"/>
      <c r="B6" s="56"/>
      <c r="C6" s="56"/>
      <c r="D6" s="56"/>
      <c r="E6" s="56"/>
      <c r="F6" s="56"/>
      <c r="G6" s="56"/>
      <c r="H6" s="56"/>
      <c r="I6" s="56"/>
    </row>
    <row r="7" spans="1:9" ht="14.25">
      <c r="B7" s="201" t="s">
        <v>33</v>
      </c>
      <c r="C7" s="201"/>
      <c r="D7" s="201"/>
      <c r="E7" s="56"/>
      <c r="F7" s="56"/>
      <c r="G7" s="56"/>
      <c r="H7" s="56"/>
      <c r="I7" s="56"/>
    </row>
    <row r="8" spans="1:9" ht="9.9499999999999993" customHeight="1">
      <c r="A8" s="57">
        <v>25</v>
      </c>
      <c r="B8" s="58" t="s">
        <v>1</v>
      </c>
      <c r="C8" s="59" t="str">
        <f>IF(VLOOKUP(A8,入力画面!A:M,4,FALSE)="","",VLOOKUP(A8,入力画面!A:M,4,FALSE))</f>
        <v/>
      </c>
      <c r="D8" s="234"/>
      <c r="E8" s="214" t="s">
        <v>24</v>
      </c>
      <c r="F8" s="215"/>
      <c r="G8" s="215"/>
      <c r="H8" s="215"/>
      <c r="I8" s="215"/>
    </row>
    <row r="9" spans="1:9" ht="21" customHeight="1">
      <c r="A9" s="57">
        <v>26</v>
      </c>
      <c r="B9" s="60" t="s">
        <v>19</v>
      </c>
      <c r="C9" s="61" t="str">
        <f>IF(VLOOKUP(A9,入力画面!A:M,4,FALSE)="","",VLOOKUP(A9,入力画面!A:M,4,FALSE))</f>
        <v/>
      </c>
      <c r="D9" s="234"/>
      <c r="E9" s="215"/>
      <c r="F9" s="215"/>
      <c r="G9" s="215"/>
      <c r="H9" s="215"/>
      <c r="I9" s="215"/>
    </row>
    <row r="10" spans="1:9" ht="9.9499999999999993" customHeight="1">
      <c r="B10" s="212" t="s">
        <v>14</v>
      </c>
      <c r="C10" s="62" t="s">
        <v>7</v>
      </c>
      <c r="D10" s="212" t="s">
        <v>8</v>
      </c>
      <c r="E10" s="212" t="s">
        <v>6</v>
      </c>
      <c r="F10" s="232" t="s">
        <v>18</v>
      </c>
      <c r="G10" s="226" t="s">
        <v>15</v>
      </c>
      <c r="H10" s="216" t="s">
        <v>5</v>
      </c>
      <c r="I10" s="217"/>
    </row>
    <row r="11" spans="1:9" ht="21" customHeight="1" thickBot="1">
      <c r="B11" s="213"/>
      <c r="C11" s="127" t="s">
        <v>20</v>
      </c>
      <c r="D11" s="213"/>
      <c r="E11" s="213"/>
      <c r="F11" s="233"/>
      <c r="G11" s="227"/>
      <c r="H11" s="218"/>
      <c r="I11" s="219"/>
    </row>
    <row r="12" spans="1:9" ht="9.9499999999999993" customHeight="1" thickTop="1">
      <c r="A12" s="57">
        <v>25</v>
      </c>
      <c r="B12" s="208" t="str">
        <f>IF(VLOOKUP(A12,入力画面!A:M,11,FALSE)="○","①","1")</f>
        <v>1</v>
      </c>
      <c r="C12" s="64" t="str">
        <f>IF(VLOOKUP(A12,入力画面!A:M,7,FALSE)="","",VLOOKUP(A12,入力画面!A:M,7,FALSE))</f>
        <v/>
      </c>
      <c r="D12" s="209" t="str">
        <f>IF(VLOOKUP(A12,入力画面!A:M,8,FALSE)="","",VLOOKUP(A12,入力画面!A:M,8,FALSE))</f>
        <v/>
      </c>
      <c r="E12" s="207" t="str">
        <f>IF(VLOOKUP(A12,入力画面!A:M,9,FALSE)="","",VLOOKUP(A12,入力画面!A:M,9,FALSE))</f>
        <v/>
      </c>
      <c r="F12" s="204" t="str">
        <f>IF(VLOOKUP(A12,入力画面!A:M,10,FALSE)="","",VLOOKUP(A12,入力画面!A:M,10,FALSE))</f>
        <v/>
      </c>
      <c r="G12" s="228" t="str">
        <f>IF(VLOOKUP(A12,入力画面!A:M,12,FALSE)="","",VLOOKUP(A12,入力画面!A:M,12,FALSE))</f>
        <v/>
      </c>
      <c r="H12" s="220" t="str">
        <f>IF(VLOOKUP(A12,入力画面!A:M,13,FALSE)="","",VLOOKUP(A12,入力画面!A:M,13,FALSE))</f>
        <v/>
      </c>
      <c r="I12" s="221"/>
    </row>
    <row r="13" spans="1:9" ht="21" customHeight="1">
      <c r="A13" s="57"/>
      <c r="B13" s="205"/>
      <c r="C13" s="65" t="str">
        <f>IF(VLOOKUP(A12,入力画面!A:M,6,FALSE)="","",VLOOKUP(A12,入力画面!A:M,6,FALSE))</f>
        <v/>
      </c>
      <c r="D13" s="203"/>
      <c r="E13" s="210"/>
      <c r="F13" s="203"/>
      <c r="G13" s="222"/>
      <c r="H13" s="222"/>
      <c r="I13" s="223"/>
    </row>
    <row r="14" spans="1:9" ht="9.9499999999999993" customHeight="1">
      <c r="A14" s="57">
        <v>26</v>
      </c>
      <c r="B14" s="205" t="str">
        <f>IF(VLOOKUP(A14,入力画面!A:M,11,FALSE)="○","②","2")</f>
        <v>2</v>
      </c>
      <c r="C14" s="59" t="str">
        <f>IF(VLOOKUP(A14,入力画面!A:M,7,FALSE)="","",VLOOKUP(A14,入力画面!A:M,7,FALSE))</f>
        <v/>
      </c>
      <c r="D14" s="202" t="str">
        <f>IF(VLOOKUP(A14,入力画面!A:M,8,FALSE)="","",VLOOKUP(A14,入力画面!A:M,8,FALSE))</f>
        <v/>
      </c>
      <c r="E14" s="206" t="str">
        <f>IF(VLOOKUP(A14,入力画面!A:M,9,FALSE)="","",VLOOKUP(A14,入力画面!A:M,9,FALSE))</f>
        <v/>
      </c>
      <c r="F14" s="202" t="str">
        <f>IF(VLOOKUP(A14,入力画面!A:M,10,FALSE)="","",VLOOKUP(A14,入力画面!A:M,10,FALSE))</f>
        <v/>
      </c>
      <c r="G14" s="224" t="str">
        <f>IF(VLOOKUP(A14,入力画面!A:M,12,FALSE)="","",VLOOKUP(A14,入力画面!A:M,12,FALSE))</f>
        <v/>
      </c>
      <c r="H14" s="224" t="str">
        <f>IF(VLOOKUP(A14,入力画面!A:M,13,FALSE)="","",VLOOKUP(A14,入力画面!A:M,13,FALSE))</f>
        <v/>
      </c>
      <c r="I14" s="225"/>
    </row>
    <row r="15" spans="1:9" ht="21" customHeight="1">
      <c r="A15" s="57"/>
      <c r="B15" s="205"/>
      <c r="C15" s="65" t="str">
        <f>IF(VLOOKUP(A14,入力画面!A:M,6,FALSE)="","",VLOOKUP(A14,入力画面!A:M,6,FALSE))</f>
        <v/>
      </c>
      <c r="D15" s="203"/>
      <c r="E15" s="207"/>
      <c r="F15" s="203"/>
      <c r="G15" s="222"/>
      <c r="H15" s="222"/>
      <c r="I15" s="223"/>
    </row>
    <row r="16" spans="1:9" ht="9.9499999999999993" customHeight="1">
      <c r="A16" s="57">
        <v>27</v>
      </c>
      <c r="B16" s="205" t="str">
        <f>IF(VLOOKUP(A16,入力画面!A:M,11,FALSE)="○","③","3")</f>
        <v>3</v>
      </c>
      <c r="C16" s="59" t="str">
        <f>IF(VLOOKUP(A16,入力画面!A:M,7,FALSE)="","",VLOOKUP(A16,入力画面!A:M,7,FALSE))</f>
        <v/>
      </c>
      <c r="D16" s="202" t="str">
        <f>IF(VLOOKUP(A16,入力画面!A:M,8,FALSE)="","",VLOOKUP(A16,入力画面!A:M,8,FALSE))</f>
        <v/>
      </c>
      <c r="E16" s="206" t="str">
        <f>IF(VLOOKUP(A16,入力画面!A:M,9,FALSE)="","",VLOOKUP(A16,入力画面!A:M,9,FALSE))</f>
        <v/>
      </c>
      <c r="F16" s="202" t="str">
        <f>IF(VLOOKUP(A16,入力画面!A:M,10,FALSE)="","",VLOOKUP(A16,入力画面!A:M,10,FALSE))</f>
        <v/>
      </c>
      <c r="G16" s="224" t="str">
        <f>IF(VLOOKUP(A16,入力画面!A:M,12,FALSE)="","",VLOOKUP(A16,入力画面!A:M,12,FALSE))</f>
        <v/>
      </c>
      <c r="H16" s="224" t="str">
        <f>IF(VLOOKUP(A16,入力画面!A:M,13,FALSE)="","",VLOOKUP(A16,入力画面!A:M,13,FALSE))</f>
        <v/>
      </c>
      <c r="I16" s="225"/>
    </row>
    <row r="17" spans="1:10" ht="21" customHeight="1">
      <c r="A17" s="57"/>
      <c r="B17" s="205"/>
      <c r="C17" s="65" t="str">
        <f>IF(VLOOKUP(A16,入力画面!A:M,6,FALSE)="","",VLOOKUP(A16,入力画面!A:M,6,FALSE))</f>
        <v/>
      </c>
      <c r="D17" s="203"/>
      <c r="E17" s="207"/>
      <c r="F17" s="203"/>
      <c r="G17" s="222"/>
      <c r="H17" s="222"/>
      <c r="I17" s="223"/>
    </row>
    <row r="18" spans="1:10" ht="9.9499999999999993" customHeight="1">
      <c r="A18" s="57">
        <v>28</v>
      </c>
      <c r="B18" s="205" t="str">
        <f>IF(VLOOKUP(A18,入力画面!A:M,11,FALSE)="○","④","4")</f>
        <v>4</v>
      </c>
      <c r="C18" s="59" t="str">
        <f>IF(VLOOKUP(A18,入力画面!A:M,7,FALSE)="","",VLOOKUP(A18,入力画面!A:M,7,FALSE))</f>
        <v/>
      </c>
      <c r="D18" s="202" t="str">
        <f>IF(VLOOKUP(A18,入力画面!A:M,8,FALSE)="","",VLOOKUP(A18,入力画面!A:M,8,FALSE))</f>
        <v/>
      </c>
      <c r="E18" s="206" t="str">
        <f>IF(VLOOKUP(A18,入力画面!A:M,9,FALSE)="","",VLOOKUP(A18,入力画面!A:M,9,FALSE))</f>
        <v/>
      </c>
      <c r="F18" s="202" t="str">
        <f>IF(VLOOKUP(A18,入力画面!A:M,10,FALSE)="","",VLOOKUP(A18,入力画面!A:M,10,FALSE))</f>
        <v/>
      </c>
      <c r="G18" s="224" t="str">
        <f>IF(VLOOKUP(A18,入力画面!A:M,12,FALSE)="","",VLOOKUP(A18,入力画面!A:M,12,FALSE))</f>
        <v/>
      </c>
      <c r="H18" s="224" t="str">
        <f>IF(VLOOKUP(A18,入力画面!A:M,13,FALSE)="","",VLOOKUP(A18,入力画面!A:M,13,FALSE))</f>
        <v/>
      </c>
      <c r="I18" s="225"/>
    </row>
    <row r="19" spans="1:10" ht="21" customHeight="1">
      <c r="A19" s="57"/>
      <c r="B19" s="205"/>
      <c r="C19" s="65" t="str">
        <f>IF(VLOOKUP(A18,入力画面!A:M,6,FALSE)="","",VLOOKUP(A18,入力画面!A:M,6,FALSE))</f>
        <v/>
      </c>
      <c r="D19" s="203"/>
      <c r="E19" s="207"/>
      <c r="F19" s="203"/>
      <c r="G19" s="222"/>
      <c r="H19" s="222"/>
      <c r="I19" s="223"/>
    </row>
    <row r="20" spans="1:10" ht="9.9499999999999993" customHeight="1">
      <c r="A20" s="57">
        <v>29</v>
      </c>
      <c r="B20" s="205" t="str">
        <f>IF(VLOOKUP(A20,入力画面!A:M,11,FALSE)="○","⑤","5")</f>
        <v>5</v>
      </c>
      <c r="C20" s="59" t="str">
        <f>IF(VLOOKUP(A20,入力画面!A:M,7,FALSE)="","",VLOOKUP(A20,入力画面!A:M,7,FALSE))</f>
        <v/>
      </c>
      <c r="D20" s="202" t="str">
        <f>IF(VLOOKUP(A20,入力画面!A:M,8,FALSE)="","",VLOOKUP(A20,入力画面!A:M,8,FALSE))</f>
        <v/>
      </c>
      <c r="E20" s="206" t="str">
        <f>IF(VLOOKUP(A20,入力画面!A:M,9,FALSE)="","",VLOOKUP(A20,入力画面!A:M,9,FALSE))</f>
        <v/>
      </c>
      <c r="F20" s="202" t="str">
        <f>IF(VLOOKUP(A20,入力画面!A:M,10,FALSE)="","",VLOOKUP(A20,入力画面!A:M,10,FALSE))</f>
        <v/>
      </c>
      <c r="G20" s="224" t="str">
        <f>IF(VLOOKUP(A20,入力画面!A:M,12,FALSE)="","",VLOOKUP(A20,入力画面!A:M,12,FALSE))</f>
        <v/>
      </c>
      <c r="H20" s="224" t="str">
        <f>IF(VLOOKUP(A20,入力画面!A:M,13,FALSE)="","",VLOOKUP(A20,入力画面!A:M,13,FALSE))</f>
        <v/>
      </c>
      <c r="I20" s="225"/>
    </row>
    <row r="21" spans="1:10" ht="21" customHeight="1">
      <c r="A21" s="57"/>
      <c r="B21" s="205"/>
      <c r="C21" s="65" t="str">
        <f>IF(VLOOKUP(A20,入力画面!A:M,6,FALSE)="","",VLOOKUP(A20,入力画面!A:M,6,FALSE))</f>
        <v/>
      </c>
      <c r="D21" s="203"/>
      <c r="E21" s="207"/>
      <c r="F21" s="203"/>
      <c r="G21" s="222"/>
      <c r="H21" s="222"/>
      <c r="I21" s="223"/>
    </row>
    <row r="22" spans="1:10" ht="9.9499999999999993" customHeight="1">
      <c r="A22" s="57">
        <v>30</v>
      </c>
      <c r="B22" s="205" t="str">
        <f>IF(VLOOKUP(A22,入力画面!A:M,11,FALSE)="○","⑥","6")</f>
        <v>6</v>
      </c>
      <c r="C22" s="59" t="str">
        <f>IF(VLOOKUP(A22,入力画面!A:M,7,FALSE)="","",VLOOKUP(A22,入力画面!A:M,7,FALSE))</f>
        <v/>
      </c>
      <c r="D22" s="202" t="str">
        <f>IF(VLOOKUP(A22,入力画面!A:M,8,FALSE)="","",VLOOKUP(A22,入力画面!A:M,8,FALSE))</f>
        <v/>
      </c>
      <c r="E22" s="206" t="str">
        <f>IF(VLOOKUP(A22,入力画面!A:M,9,FALSE)="","",VLOOKUP(A22,入力画面!A:M,9,FALSE))</f>
        <v/>
      </c>
      <c r="F22" s="202" t="str">
        <f>IF(VLOOKUP(A22,入力画面!A:M,10,FALSE)="","",VLOOKUP(A22,入力画面!A:M,10,FALSE))</f>
        <v/>
      </c>
      <c r="G22" s="224" t="str">
        <f>IF(VLOOKUP(A22,入力画面!A:M,12,FALSE)="","",VLOOKUP(A22,入力画面!A:M,12,FALSE))</f>
        <v/>
      </c>
      <c r="H22" s="224" t="str">
        <f>IF(VLOOKUP(A22,入力画面!A:M,13,FALSE)="","",VLOOKUP(A22,入力画面!A:M,13,FALSE))</f>
        <v/>
      </c>
      <c r="I22" s="225"/>
    </row>
    <row r="23" spans="1:10" ht="21" customHeight="1">
      <c r="A23" s="57"/>
      <c r="B23" s="205"/>
      <c r="C23" s="65" t="str">
        <f>IF(VLOOKUP(A22,入力画面!A:M,6,FALSE)="","",VLOOKUP(A22,入力画面!A:M,6,FALSE))</f>
        <v/>
      </c>
      <c r="D23" s="203"/>
      <c r="E23" s="207"/>
      <c r="F23" s="203"/>
      <c r="G23" s="222"/>
      <c r="H23" s="222"/>
      <c r="I23" s="223"/>
    </row>
    <row r="24" spans="1:10" ht="9.9499999999999993" customHeight="1">
      <c r="A24" s="57">
        <v>31</v>
      </c>
      <c r="B24" s="205" t="str">
        <f>IF(VLOOKUP(A24,入力画面!A:M,11,FALSE)="○","⑦","7")</f>
        <v>7</v>
      </c>
      <c r="C24" s="59" t="str">
        <f>IF(VLOOKUP(A24,入力画面!A:M,7,FALSE)="","",VLOOKUP(A24,入力画面!A:M,7,FALSE))</f>
        <v/>
      </c>
      <c r="D24" s="202" t="str">
        <f>IF(VLOOKUP(A24,入力画面!A:M,8,FALSE)="","",VLOOKUP(A24,入力画面!A:M,8,FALSE))</f>
        <v/>
      </c>
      <c r="E24" s="210" t="str">
        <f>IF(VLOOKUP(A24,入力画面!A:M,9,FALSE)="","",VLOOKUP(A24,入力画面!A:M,9,FALSE))</f>
        <v/>
      </c>
      <c r="F24" s="202" t="str">
        <f>IF(VLOOKUP(A24,入力画面!A:M,10,FALSE)="","",VLOOKUP(A24,入力画面!A:M,10,FALSE))</f>
        <v/>
      </c>
      <c r="G24" s="224" t="str">
        <f>IF(VLOOKUP(A24,入力画面!A:M,12,FALSE)="","",VLOOKUP(A24,入力画面!A:M,12,FALSE))</f>
        <v/>
      </c>
      <c r="H24" s="224" t="str">
        <f>IF(VLOOKUP(A24,入力画面!A:M,13,FALSE)="","",VLOOKUP(A24,入力画面!A:M,13,FALSE))</f>
        <v/>
      </c>
      <c r="I24" s="225"/>
    </row>
    <row r="25" spans="1:10" ht="21" customHeight="1">
      <c r="A25" s="57"/>
      <c r="B25" s="205"/>
      <c r="C25" s="65" t="str">
        <f>IF(VLOOKUP(A24,入力画面!A:M,6,FALSE)="","",VLOOKUP(A24,入力画面!A:M,6,FALSE))</f>
        <v/>
      </c>
      <c r="D25" s="203"/>
      <c r="E25" s="210"/>
      <c r="F25" s="203"/>
      <c r="G25" s="222"/>
      <c r="H25" s="222"/>
      <c r="I25" s="223"/>
    </row>
    <row r="26" spans="1:10" ht="5.0999999999999996" customHeight="1">
      <c r="B26" s="56"/>
      <c r="C26" s="56"/>
      <c r="D26" s="56"/>
      <c r="E26" s="56"/>
      <c r="F26" s="56"/>
      <c r="G26" s="56"/>
      <c r="H26" s="56"/>
      <c r="I26" s="56"/>
    </row>
    <row r="27" spans="1:10" s="32" customFormat="1" ht="8.1" customHeight="1">
      <c r="A27" s="43"/>
      <c r="B27" s="56"/>
      <c r="C27" s="56"/>
      <c r="D27" s="56"/>
      <c r="E27" s="56"/>
      <c r="F27" s="56"/>
      <c r="G27" s="56"/>
      <c r="H27" s="56"/>
      <c r="I27" s="56"/>
    </row>
    <row r="28" spans="1:10" ht="14.25">
      <c r="B28" s="201" t="s">
        <v>34</v>
      </c>
      <c r="C28" s="201"/>
      <c r="D28" s="201"/>
      <c r="E28" s="56"/>
      <c r="F28" s="56"/>
      <c r="G28" s="56"/>
      <c r="H28" s="56"/>
      <c r="I28" s="56"/>
    </row>
    <row r="29" spans="1:10" ht="9.9499999999999993" customHeight="1">
      <c r="A29" s="53">
        <v>33</v>
      </c>
      <c r="B29" s="58" t="s">
        <v>1</v>
      </c>
      <c r="C29" s="66" t="str">
        <f>IF(VLOOKUP(A29,入力画面!A:M,4,FALSE)="","",VLOOKUP(A29,入力画面!A:M,4,FALSE))</f>
        <v/>
      </c>
      <c r="D29" s="234"/>
      <c r="E29" s="234"/>
      <c r="F29" s="128"/>
      <c r="G29" s="234"/>
      <c r="H29" s="128"/>
      <c r="I29" s="234"/>
    </row>
    <row r="30" spans="1:10" ht="21" customHeight="1" thickBot="1">
      <c r="A30" s="53">
        <v>34</v>
      </c>
      <c r="B30" s="68" t="s">
        <v>19</v>
      </c>
      <c r="C30" s="69" t="str">
        <f>IF(VLOOKUP(A30,入力画面!A:M,4,FALSE)="","",VLOOKUP(A30,入力画面!A:M,4,FALSE))</f>
        <v/>
      </c>
      <c r="D30" s="235"/>
      <c r="E30" s="235"/>
      <c r="F30" s="129"/>
      <c r="G30" s="235"/>
      <c r="H30" s="129"/>
      <c r="I30" s="235"/>
    </row>
    <row r="31" spans="1:10" s="72" customFormat="1" ht="9.9499999999999993" customHeight="1" thickTop="1">
      <c r="A31" s="149">
        <v>33</v>
      </c>
      <c r="B31" s="208">
        <v>8</v>
      </c>
      <c r="C31" s="64" t="str">
        <f>IF(VLOOKUP(A31,入力画面!A:M,7,FALSE)="","",VLOOKUP(A31,入力画面!A:M,7,FALSE))</f>
        <v/>
      </c>
      <c r="D31" s="209" t="str">
        <f>IF(VLOOKUP(A31,入力画面!A:M,8,FALSE)="","",VLOOKUP(A31,入力画面!A:M,8,FALSE))</f>
        <v/>
      </c>
      <c r="E31" s="207" t="str">
        <f>IF(VLOOKUP(A31,入力画面!A:M,9,FALSE)="","",VLOOKUP(A31,入力画面!A:M,9,FALSE))</f>
        <v/>
      </c>
      <c r="F31" s="204" t="str">
        <f>IF(VLOOKUP(A31,入力画面!A:M,10,FALSE)="","",VLOOKUP(A31,入力画面!A:M,10,FALSE))</f>
        <v/>
      </c>
      <c r="G31" s="228" t="str">
        <f>IF(VLOOKUP(A31,入力画面!A:M,12,FALSE)="","",VLOOKUP(A31,入力画面!A:M,12,FALSE))</f>
        <v/>
      </c>
      <c r="H31" s="220" t="str">
        <f>IF(VLOOKUP(A31,入力画面!A:M,13,FALSE)="","",VLOOKUP(A31,入力画面!A:M,13,FALSE))</f>
        <v/>
      </c>
      <c r="I31" s="221"/>
      <c r="J31" s="71"/>
    </row>
    <row r="32" spans="1:10" ht="21" customHeight="1">
      <c r="A32" s="149"/>
      <c r="B32" s="205"/>
      <c r="C32" s="65" t="str">
        <f>IF(VLOOKUP(A31,入力画面!A:M,6,FALSE)="","",VLOOKUP(A31,入力画面!A:M,6,FALSE))</f>
        <v/>
      </c>
      <c r="D32" s="203"/>
      <c r="E32" s="210"/>
      <c r="F32" s="203"/>
      <c r="G32" s="222"/>
      <c r="H32" s="222"/>
      <c r="I32" s="223"/>
      <c r="J32" s="73"/>
    </row>
    <row r="33" spans="1:9" s="72" customFormat="1" ht="9.9499999999999993" customHeight="1">
      <c r="A33" s="149">
        <v>34</v>
      </c>
      <c r="B33" s="205">
        <v>9</v>
      </c>
      <c r="C33" s="59" t="str">
        <f>IF(VLOOKUP(A33,入力画面!A:M,7,FALSE)="","",VLOOKUP(A33,入力画面!A:M,7,FALSE))</f>
        <v/>
      </c>
      <c r="D33" s="202" t="str">
        <f>IF(VLOOKUP(A33,入力画面!A:M,8,FALSE)="","",VLOOKUP(A33,入力画面!A:M,8,FALSE))</f>
        <v/>
      </c>
      <c r="E33" s="206" t="str">
        <f>IF(VLOOKUP(A33,入力画面!A:M,9,FALSE)="","",VLOOKUP(A33,入力画面!A:M,9,FALSE))</f>
        <v/>
      </c>
      <c r="F33" s="202" t="str">
        <f>IF(VLOOKUP(A33,入力画面!A:M,10,FALSE)="","",VLOOKUP(A33,入力画面!A:M,10,FALSE))</f>
        <v/>
      </c>
      <c r="G33" s="224" t="str">
        <f>IF(VLOOKUP(A33,入力画面!A:M,12,FALSE)="","",VLOOKUP(A33,入力画面!A:M,12,FALSE))</f>
        <v/>
      </c>
      <c r="H33" s="224" t="str">
        <f>IF(VLOOKUP(A33,入力画面!A:M,13,FALSE)="","",VLOOKUP(A33,入力画面!A:M,13,FALSE))</f>
        <v/>
      </c>
      <c r="I33" s="225"/>
    </row>
    <row r="34" spans="1:9" ht="21" customHeight="1">
      <c r="A34" s="149"/>
      <c r="B34" s="205"/>
      <c r="C34" s="65" t="str">
        <f>IF(VLOOKUP(A33,入力画面!A:M,6,FALSE)="","",VLOOKUP(A33,入力画面!A:M,6,FALSE))</f>
        <v/>
      </c>
      <c r="D34" s="203"/>
      <c r="E34" s="207"/>
      <c r="F34" s="203"/>
      <c r="G34" s="222"/>
      <c r="H34" s="222"/>
      <c r="I34" s="223"/>
    </row>
    <row r="35" spans="1:9" s="72" customFormat="1" ht="9.9499999999999993" customHeight="1">
      <c r="A35" s="149">
        <v>35</v>
      </c>
      <c r="B35" s="205">
        <v>10</v>
      </c>
      <c r="C35" s="59" t="str">
        <f>IF(VLOOKUP(A35,入力画面!A:M,7,FALSE)="","",VLOOKUP(A35,入力画面!A:M,7,FALSE))</f>
        <v/>
      </c>
      <c r="D35" s="202" t="str">
        <f>IF(VLOOKUP(A35,入力画面!A:M,8,FALSE)="","",VLOOKUP(A35,入力画面!A:M,8,FALSE))</f>
        <v/>
      </c>
      <c r="E35" s="206" t="str">
        <f>IF(VLOOKUP(A35,入力画面!A:M,9,FALSE)="","",VLOOKUP(A35,入力画面!A:M,9,FALSE))</f>
        <v/>
      </c>
      <c r="F35" s="202" t="str">
        <f>IF(VLOOKUP(A35,入力画面!A:M,10,FALSE)="","",VLOOKUP(A35,入力画面!A:M,10,FALSE))</f>
        <v/>
      </c>
      <c r="G35" s="224" t="str">
        <f>IF(VLOOKUP(A35,入力画面!A:M,12,FALSE)="","",VLOOKUP(A35,入力画面!A:M,12,FALSE))</f>
        <v/>
      </c>
      <c r="H35" s="224" t="str">
        <f>IF(VLOOKUP(A35,入力画面!A:M,13,FALSE)="","",VLOOKUP(A35,入力画面!A:M,13,FALSE))</f>
        <v/>
      </c>
      <c r="I35" s="225"/>
    </row>
    <row r="36" spans="1:9" ht="21" customHeight="1">
      <c r="A36" s="149"/>
      <c r="B36" s="205"/>
      <c r="C36" s="65" t="str">
        <f>IF(VLOOKUP(A35,入力画面!A:M,6,FALSE)="","",VLOOKUP(A35,入力画面!A:M,6,FALSE))</f>
        <v/>
      </c>
      <c r="D36" s="203"/>
      <c r="E36" s="207"/>
      <c r="F36" s="203"/>
      <c r="G36" s="222"/>
      <c r="H36" s="222"/>
      <c r="I36" s="223"/>
    </row>
    <row r="37" spans="1:9" s="72" customFormat="1" ht="9.9499999999999993" customHeight="1">
      <c r="A37" s="149">
        <v>36</v>
      </c>
      <c r="B37" s="205">
        <v>11</v>
      </c>
      <c r="C37" s="59" t="str">
        <f>IF(VLOOKUP(A37,入力画面!A:M,7,FALSE)="","",VLOOKUP(A37,入力画面!A:M,7,FALSE))</f>
        <v/>
      </c>
      <c r="D37" s="202" t="str">
        <f>IF(VLOOKUP(A37,入力画面!A:M,8,FALSE)="","",VLOOKUP(A37,入力画面!A:M,8,FALSE))</f>
        <v/>
      </c>
      <c r="E37" s="206" t="str">
        <f>IF(VLOOKUP(A37,入力画面!A:M,9,FALSE)="","",VLOOKUP(A37,入力画面!A:M,9,FALSE))</f>
        <v/>
      </c>
      <c r="F37" s="202" t="str">
        <f>IF(VLOOKUP(A37,入力画面!A:M,10,FALSE)="","",VLOOKUP(A37,入力画面!A:M,10,FALSE))</f>
        <v/>
      </c>
      <c r="G37" s="224" t="str">
        <f>IF(VLOOKUP(A37,入力画面!A:M,12,FALSE)="","",VLOOKUP(A37,入力画面!A:M,12,FALSE))</f>
        <v/>
      </c>
      <c r="H37" s="224" t="str">
        <f>IF(VLOOKUP(A37,入力画面!A:M,13,FALSE)="","",VLOOKUP(A37,入力画面!A:M,13,FALSE))</f>
        <v/>
      </c>
      <c r="I37" s="225"/>
    </row>
    <row r="38" spans="1:9" ht="21" customHeight="1">
      <c r="A38" s="149"/>
      <c r="B38" s="205"/>
      <c r="C38" s="65" t="str">
        <f>IF(VLOOKUP(A37,入力画面!A:M,6,FALSE)="","",VLOOKUP(A37,入力画面!A:M,6,FALSE))</f>
        <v/>
      </c>
      <c r="D38" s="203"/>
      <c r="E38" s="207"/>
      <c r="F38" s="203"/>
      <c r="G38" s="222"/>
      <c r="H38" s="222"/>
      <c r="I38" s="223"/>
    </row>
    <row r="39" spans="1:9" s="72" customFormat="1" ht="9.9499999999999993" customHeight="1">
      <c r="A39" s="149">
        <v>37</v>
      </c>
      <c r="B39" s="205">
        <v>12</v>
      </c>
      <c r="C39" s="59" t="str">
        <f>IF(VLOOKUP(A39,入力画面!A:M,7,FALSE)="","",VLOOKUP(A39,入力画面!A:M,7,FALSE))</f>
        <v/>
      </c>
      <c r="D39" s="202" t="str">
        <f>IF(VLOOKUP(A39,入力画面!A:M,8,FALSE)="","",VLOOKUP(A39,入力画面!A:M,8,FALSE))</f>
        <v/>
      </c>
      <c r="E39" s="206" t="str">
        <f>IF(VLOOKUP(A39,入力画面!A:M,9,FALSE)="","",VLOOKUP(A39,入力画面!A:M,9,FALSE))</f>
        <v/>
      </c>
      <c r="F39" s="202" t="str">
        <f>IF(VLOOKUP(A39,入力画面!A:M,10,FALSE)="","",VLOOKUP(A39,入力画面!A:M,10,FALSE))</f>
        <v/>
      </c>
      <c r="G39" s="224" t="str">
        <f>IF(VLOOKUP(A39,入力画面!A:M,12,FALSE)="","",VLOOKUP(A39,入力画面!A:M,12,FALSE))</f>
        <v/>
      </c>
      <c r="H39" s="224" t="str">
        <f>IF(VLOOKUP(A39,入力画面!A:M,13,FALSE)="","",VLOOKUP(A39,入力画面!A:M,13,FALSE))</f>
        <v/>
      </c>
      <c r="I39" s="225"/>
    </row>
    <row r="40" spans="1:9" ht="21" customHeight="1">
      <c r="A40" s="149"/>
      <c r="B40" s="205"/>
      <c r="C40" s="65" t="str">
        <f>IF(VLOOKUP(A39,入力画面!A:M,6,FALSE)="","",VLOOKUP(A39,入力画面!A:M,6,FALSE))</f>
        <v/>
      </c>
      <c r="D40" s="203"/>
      <c r="E40" s="207"/>
      <c r="F40" s="203"/>
      <c r="G40" s="222"/>
      <c r="H40" s="222"/>
      <c r="I40" s="223"/>
    </row>
    <row r="41" spans="1:9" s="72" customFormat="1" ht="9.9499999999999993" customHeight="1">
      <c r="A41" s="149">
        <v>38</v>
      </c>
      <c r="B41" s="205">
        <v>13</v>
      </c>
      <c r="C41" s="59" t="str">
        <f>IF(VLOOKUP(A41,入力画面!A:M,7,FALSE)="","",VLOOKUP(A41,入力画面!A:M,7,FALSE))</f>
        <v/>
      </c>
      <c r="D41" s="202" t="str">
        <f>IF(VLOOKUP(A41,入力画面!A:M,8,FALSE)="","",VLOOKUP(A41,入力画面!A:M,8,FALSE))</f>
        <v/>
      </c>
      <c r="E41" s="206" t="str">
        <f>IF(VLOOKUP(A41,入力画面!A:M,9,FALSE)="","",VLOOKUP(A41,入力画面!A:M,9,FALSE))</f>
        <v/>
      </c>
      <c r="F41" s="202" t="str">
        <f>IF(VLOOKUP(A41,入力画面!A:M,10,FALSE)="","",VLOOKUP(A41,入力画面!A:M,10,FALSE))</f>
        <v/>
      </c>
      <c r="G41" s="224" t="str">
        <f>IF(VLOOKUP(A41,入力画面!A:M,12,FALSE)="","",VLOOKUP(A41,入力画面!A:M,12,FALSE))</f>
        <v/>
      </c>
      <c r="H41" s="224" t="str">
        <f>IF(VLOOKUP(A41,入力画面!A:M,13,FALSE)="","",VLOOKUP(A41,入力画面!A:M,13,FALSE))</f>
        <v/>
      </c>
      <c r="I41" s="225"/>
    </row>
    <row r="42" spans="1:9" ht="21" customHeight="1">
      <c r="A42" s="149"/>
      <c r="B42" s="205"/>
      <c r="C42" s="65" t="str">
        <f>IF(VLOOKUP(A41,入力画面!A:M,6,FALSE)="","",VLOOKUP(A41,入力画面!A:M,6,FALSE))</f>
        <v/>
      </c>
      <c r="D42" s="203"/>
      <c r="E42" s="207"/>
      <c r="F42" s="203"/>
      <c r="G42" s="222"/>
      <c r="H42" s="222"/>
      <c r="I42" s="223"/>
    </row>
    <row r="43" spans="1:9" s="72" customFormat="1" ht="9.9499999999999993" customHeight="1">
      <c r="A43" s="149">
        <v>39</v>
      </c>
      <c r="B43" s="205">
        <v>14</v>
      </c>
      <c r="C43" s="66" t="str">
        <f>IF(VLOOKUP(A43,入力画面!A:M,7,FALSE)="","",VLOOKUP(A43,入力画面!A:M,7,FALSE))</f>
        <v/>
      </c>
      <c r="D43" s="202" t="str">
        <f>IF(VLOOKUP(A43,入力画面!A:M,8,FALSE)="","",VLOOKUP(A43,入力画面!A:M,8,FALSE))</f>
        <v/>
      </c>
      <c r="E43" s="206" t="str">
        <f>IF(VLOOKUP(A43,入力画面!A:M,9,FALSE)="","",VLOOKUP(A43,入力画面!A:M,9,FALSE))</f>
        <v/>
      </c>
      <c r="F43" s="202" t="str">
        <f>IF(VLOOKUP(A43,入力画面!A:M,10,FALSE)="","",VLOOKUP(A43,入力画面!A:M,10,FALSE))</f>
        <v/>
      </c>
      <c r="G43" s="224" t="str">
        <f>IF(VLOOKUP(A43,入力画面!A:M,12,FALSE)="","",VLOOKUP(A43,入力画面!A:M,12,FALSE))</f>
        <v/>
      </c>
      <c r="H43" s="224" t="str">
        <f>IF(VLOOKUP(A43,入力画面!A:M,13,FALSE)="","",VLOOKUP(A43,入力画面!A:M,13,FALSE))</f>
        <v/>
      </c>
      <c r="I43" s="225"/>
    </row>
    <row r="44" spans="1:9" ht="21" customHeight="1">
      <c r="A44" s="149"/>
      <c r="B44" s="205"/>
      <c r="C44" s="65" t="str">
        <f>IF(VLOOKUP(A43,入力画面!A:M,6,FALSE)="","",VLOOKUP(A43,入力画面!A:M,6,FALSE))</f>
        <v/>
      </c>
      <c r="D44" s="203"/>
      <c r="E44" s="207"/>
      <c r="F44" s="203"/>
      <c r="G44" s="222"/>
      <c r="H44" s="222"/>
      <c r="I44" s="223"/>
    </row>
    <row r="45" spans="1:9" s="32" customFormat="1" ht="5.0999999999999996" customHeight="1">
      <c r="A45" s="46"/>
      <c r="B45" s="173"/>
      <c r="C45" s="171"/>
      <c r="D45" s="171"/>
      <c r="E45" s="172"/>
      <c r="F45" s="171"/>
      <c r="G45" s="171"/>
      <c r="H45" s="171"/>
      <c r="I45" s="171"/>
    </row>
    <row r="46" spans="1:9" s="32" customFormat="1" ht="14.25">
      <c r="A46" s="43"/>
      <c r="B46" s="239" t="s">
        <v>128</v>
      </c>
      <c r="C46" s="239"/>
      <c r="D46" s="239"/>
      <c r="E46" s="239"/>
      <c r="F46" s="174"/>
      <c r="G46" s="174"/>
      <c r="H46" s="174"/>
      <c r="I46" s="174"/>
    </row>
    <row r="47" spans="1:9" s="72" customFormat="1" ht="9.9499999999999993" customHeight="1">
      <c r="A47" s="149">
        <v>41</v>
      </c>
      <c r="B47" s="205" t="s">
        <v>115</v>
      </c>
      <c r="C47" s="66" t="str">
        <f>IF(VLOOKUP(A47,入力画面!A:M,7,FALSE)="","",VLOOKUP(A47,入力画面!A:M,7,FALSE))</f>
        <v/>
      </c>
      <c r="D47" s="202" t="str">
        <f>IF(VLOOKUP(A47,入力画面!A:M,8,FALSE)="","",VLOOKUP(A47,入力画面!A:M,8,FALSE))</f>
        <v/>
      </c>
      <c r="E47" s="206" t="str">
        <f>IF(VLOOKUP(A47,入力画面!A:M,9,FALSE)="","",VLOOKUP(A47,入力画面!A:M,9,FALSE))</f>
        <v/>
      </c>
      <c r="F47" s="202" t="str">
        <f>IF(VLOOKUP(A47,入力画面!A:M,10,FALSE)="","",VLOOKUP(A47,入力画面!A:M,10,FALSE))</f>
        <v/>
      </c>
      <c r="G47" s="224" t="str">
        <f>IF(VLOOKUP(A47,入力画面!A:M,12,FALSE)="","",VLOOKUP(A47,入力画面!A:M,12,FALSE))</f>
        <v/>
      </c>
      <c r="H47" s="224" t="str">
        <f>IF(VLOOKUP(A47,入力画面!A:M,13,FALSE)="","",VLOOKUP(A47,入力画面!A:M,13,FALSE))</f>
        <v/>
      </c>
      <c r="I47" s="225"/>
    </row>
    <row r="48" spans="1:9" ht="21" customHeight="1">
      <c r="A48" s="149"/>
      <c r="B48" s="205"/>
      <c r="C48" s="65" t="str">
        <f>IF(VLOOKUP(A47,入力画面!A:M,6,FALSE)="","",VLOOKUP(A47,入力画面!A:M,6,FALSE))</f>
        <v/>
      </c>
      <c r="D48" s="203"/>
      <c r="E48" s="207"/>
      <c r="F48" s="203"/>
      <c r="G48" s="222"/>
      <c r="H48" s="222"/>
      <c r="I48" s="223"/>
    </row>
    <row r="49" spans="1:9" s="72" customFormat="1" ht="9.9499999999999993" customHeight="1">
      <c r="A49" s="149">
        <v>42</v>
      </c>
      <c r="B49" s="205" t="s">
        <v>113</v>
      </c>
      <c r="C49" s="66" t="str">
        <f>IF(VLOOKUP(A49,入力画面!A:M,7,FALSE)="","",VLOOKUP(A49,入力画面!A:M,7,FALSE))</f>
        <v/>
      </c>
      <c r="D49" s="202" t="str">
        <f>IF(VLOOKUP(A49,入力画面!A:M,8,FALSE)="","",VLOOKUP(A49,入力画面!A:M,8,FALSE))</f>
        <v/>
      </c>
      <c r="E49" s="206" t="str">
        <f>IF(VLOOKUP(A49,入力画面!A:M,9,FALSE)="","",VLOOKUP(A49,入力画面!A:M,9,FALSE))</f>
        <v/>
      </c>
      <c r="F49" s="202" t="str">
        <f>IF(VLOOKUP(A49,入力画面!A:M,10,FALSE)="","",VLOOKUP(A49,入力画面!A:M,10,FALSE))</f>
        <v/>
      </c>
      <c r="G49" s="224" t="str">
        <f>IF(VLOOKUP(A49,入力画面!A:M,12,FALSE)="","",VLOOKUP(A49,入力画面!A:M,12,FALSE))</f>
        <v/>
      </c>
      <c r="H49" s="224" t="str">
        <f>IF(VLOOKUP(A49,入力画面!A:M,13,FALSE)="","",VLOOKUP(A49,入力画面!A:M,13,FALSE))</f>
        <v/>
      </c>
      <c r="I49" s="225"/>
    </row>
    <row r="50" spans="1:9" ht="21" customHeight="1">
      <c r="A50" s="149"/>
      <c r="B50" s="205"/>
      <c r="C50" s="65" t="str">
        <f>IF(VLOOKUP(A49,入力画面!A:M,6,FALSE)="","",VLOOKUP(A49,入力画面!A:M,6,FALSE))</f>
        <v/>
      </c>
      <c r="D50" s="203"/>
      <c r="E50" s="207"/>
      <c r="F50" s="203"/>
      <c r="G50" s="222"/>
      <c r="H50" s="222"/>
      <c r="I50" s="223"/>
    </row>
    <row r="51" spans="1:9" s="72" customFormat="1" ht="9.9499999999999993" customHeight="1">
      <c r="A51" s="149">
        <v>43</v>
      </c>
      <c r="B51" s="205" t="s">
        <v>114</v>
      </c>
      <c r="C51" s="66" t="str">
        <f>IF(VLOOKUP(A51,入力画面!A:M,7,FALSE)="","",VLOOKUP(A51,入力画面!A:M,7,FALSE))</f>
        <v/>
      </c>
      <c r="D51" s="202" t="str">
        <f>IF(VLOOKUP(A51,入力画面!A:M,8,FALSE)="","",VLOOKUP(A51,入力画面!A:M,8,FALSE))</f>
        <v/>
      </c>
      <c r="E51" s="210" t="str">
        <f>IF(VLOOKUP(A51,入力画面!A:M,9,FALSE)="","",VLOOKUP(A51,入力画面!A:M,9,FALSE))</f>
        <v/>
      </c>
      <c r="F51" s="202" t="str">
        <f>IF(VLOOKUP(A51,入力画面!A:M,10,FALSE)="","",VLOOKUP(A51,入力画面!A:M,10,FALSE))</f>
        <v/>
      </c>
      <c r="G51" s="224" t="str">
        <f>IF(VLOOKUP(A51,入力画面!A:M,12,FALSE)="","",VLOOKUP(A51,入力画面!A:M,12,FALSE))</f>
        <v/>
      </c>
      <c r="H51" s="224" t="str">
        <f>IF(VLOOKUP(A51,入力画面!A:M,13,FALSE)="","",VLOOKUP(A51,入力画面!A:M,13,FALSE))</f>
        <v/>
      </c>
      <c r="I51" s="225"/>
    </row>
    <row r="52" spans="1:9" ht="21" customHeight="1">
      <c r="A52" s="149"/>
      <c r="B52" s="205"/>
      <c r="C52" s="65" t="str">
        <f>IF(VLOOKUP(A51,入力画面!A:M,6,FALSE)="","",VLOOKUP(A51,入力画面!A:M,6,FALSE))</f>
        <v/>
      </c>
      <c r="D52" s="203"/>
      <c r="E52" s="210"/>
      <c r="F52" s="203"/>
      <c r="G52" s="222"/>
      <c r="H52" s="222"/>
      <c r="I52" s="223"/>
    </row>
    <row r="53" spans="1:9" ht="5.0999999999999996" customHeight="1"/>
    <row r="54" spans="1:9" ht="18" customHeight="1">
      <c r="B54" s="237" t="s">
        <v>26</v>
      </c>
      <c r="C54" s="237"/>
      <c r="D54" s="237"/>
      <c r="E54" s="237"/>
      <c r="F54" s="237"/>
      <c r="G54" s="237"/>
      <c r="H54" s="237"/>
      <c r="I54" s="237"/>
    </row>
    <row r="55" spans="1:9" ht="5.0999999999999996" customHeight="1">
      <c r="B55" s="75"/>
      <c r="C55" s="75"/>
      <c r="D55" s="75"/>
      <c r="E55" s="75"/>
      <c r="F55" s="75"/>
      <c r="G55" s="75"/>
      <c r="H55" s="75"/>
      <c r="I55" s="75"/>
    </row>
    <row r="56" spans="1:9" ht="14.25">
      <c r="B56" s="238" t="str">
        <f>IF(VLOOKUP(A57,入力画面!A:I,9,FALSE)="","令和　　　年　　　月　　　日",VLOOKUP(A57,入力画面!A:I,9,FALSE))</f>
        <v>令和２年12月１日</v>
      </c>
      <c r="C56" s="238"/>
      <c r="D56" s="238"/>
      <c r="E56" s="238"/>
      <c r="F56" s="238"/>
    </row>
    <row r="57" spans="1:9" ht="30" customHeight="1">
      <c r="A57" s="53">
        <v>2</v>
      </c>
      <c r="B57" s="76" t="s">
        <v>10</v>
      </c>
      <c r="C57" s="236" t="str">
        <f>IF(VLOOKUP(A4,入力画面!A:M,3,FALSE)="","",VLOOKUP(A4,入力画面!A:M,3,FALSE))</f>
        <v/>
      </c>
      <c r="D57" s="236"/>
      <c r="E57" s="236"/>
      <c r="F57" s="236"/>
      <c r="G57" s="77" t="s">
        <v>25</v>
      </c>
      <c r="H57" s="78" t="str">
        <f>IF(VLOOKUP(A4,入力画面!A:M,6,FALSE)="","",VLOOKUP(A4,入力画面!A:M,6,FALSE))</f>
        <v/>
      </c>
      <c r="I57" s="79"/>
    </row>
  </sheetData>
  <sheetProtection algorithmName="SHA-512" hashValue="b5sLaY5583ELHCosJBQzXuBhnf2Z3Sx43VdSf9Ds/IS+5jqabd+BBINhENhp5Otn8Ppd8FMjCpyk+e0mXr1khw==" saltValue="6pCYnn6FzFDX4kP9PMeYUQ==" spinCount="100000" sheet="1" objects="1" scenarios="1" selectLockedCells="1" selectUnlockedCells="1"/>
  <mergeCells count="124">
    <mergeCell ref="B46:E46"/>
    <mergeCell ref="B54:I54"/>
    <mergeCell ref="C57:F57"/>
    <mergeCell ref="G24:G25"/>
    <mergeCell ref="H24:I25"/>
    <mergeCell ref="D29:D30"/>
    <mergeCell ref="E29:E30"/>
    <mergeCell ref="G29:G30"/>
    <mergeCell ref="I29:I30"/>
    <mergeCell ref="B31:B32"/>
    <mergeCell ref="D31:D32"/>
    <mergeCell ref="E31:E32"/>
    <mergeCell ref="F31:F32"/>
    <mergeCell ref="G31:G32"/>
    <mergeCell ref="H31:I32"/>
    <mergeCell ref="H33:I34"/>
    <mergeCell ref="H35:I36"/>
    <mergeCell ref="H37:I38"/>
    <mergeCell ref="H39:I40"/>
    <mergeCell ref="H41:I42"/>
    <mergeCell ref="H43:I44"/>
    <mergeCell ref="B56:F56"/>
    <mergeCell ref="H51:I52"/>
    <mergeCell ref="B47:B48"/>
    <mergeCell ref="D47:D48"/>
    <mergeCell ref="E47:E48"/>
    <mergeCell ref="G47:G48"/>
    <mergeCell ref="F47:F48"/>
    <mergeCell ref="B51:B52"/>
    <mergeCell ref="D51:D52"/>
    <mergeCell ref="E51:E52"/>
    <mergeCell ref="G51:G52"/>
    <mergeCell ref="F49:F50"/>
    <mergeCell ref="F51:F52"/>
    <mergeCell ref="H49:I50"/>
    <mergeCell ref="H47:I48"/>
    <mergeCell ref="G39:G40"/>
    <mergeCell ref="G18:G19"/>
    <mergeCell ref="H18:I19"/>
    <mergeCell ref="B20:B21"/>
    <mergeCell ref="D20:D21"/>
    <mergeCell ref="E20:E21"/>
    <mergeCell ref="F20:F21"/>
    <mergeCell ref="G20:G21"/>
    <mergeCell ref="H20:I21"/>
    <mergeCell ref="F39:F40"/>
    <mergeCell ref="B28:D28"/>
    <mergeCell ref="B18:B19"/>
    <mergeCell ref="D18:D19"/>
    <mergeCell ref="E18:E19"/>
    <mergeCell ref="F18:F19"/>
    <mergeCell ref="B39:B40"/>
    <mergeCell ref="D39:D40"/>
    <mergeCell ref="E39:E40"/>
    <mergeCell ref="D41:D42"/>
    <mergeCell ref="E41:E42"/>
    <mergeCell ref="G41:G42"/>
    <mergeCell ref="F41:F42"/>
    <mergeCell ref="B43:B44"/>
    <mergeCell ref="D43:D44"/>
    <mergeCell ref="E43:E44"/>
    <mergeCell ref="G43:G44"/>
    <mergeCell ref="F43:F44"/>
    <mergeCell ref="B1:I1"/>
    <mergeCell ref="B2:I2"/>
    <mergeCell ref="B10:B11"/>
    <mergeCell ref="D10:D11"/>
    <mergeCell ref="E10:E11"/>
    <mergeCell ref="F10:F11"/>
    <mergeCell ref="G10:G11"/>
    <mergeCell ref="H22:I23"/>
    <mergeCell ref="B14:B15"/>
    <mergeCell ref="D14:D15"/>
    <mergeCell ref="E14:E15"/>
    <mergeCell ref="F14:F15"/>
    <mergeCell ref="G14:G15"/>
    <mergeCell ref="B16:B17"/>
    <mergeCell ref="D16:D17"/>
    <mergeCell ref="E16:E17"/>
    <mergeCell ref="F16:F17"/>
    <mergeCell ref="H14:I15"/>
    <mergeCell ref="B22:B23"/>
    <mergeCell ref="D22:D23"/>
    <mergeCell ref="E22:E23"/>
    <mergeCell ref="F22:F23"/>
    <mergeCell ref="G22:G23"/>
    <mergeCell ref="H16:I17"/>
    <mergeCell ref="H10:I11"/>
    <mergeCell ref="H12:I13"/>
    <mergeCell ref="B49:B50"/>
    <mergeCell ref="D49:D50"/>
    <mergeCell ref="E49:E50"/>
    <mergeCell ref="G49:G50"/>
    <mergeCell ref="B4:C4"/>
    <mergeCell ref="D8:D9"/>
    <mergeCell ref="D4:I4"/>
    <mergeCell ref="E8:I9"/>
    <mergeCell ref="B24:B25"/>
    <mergeCell ref="D24:D25"/>
    <mergeCell ref="E24:E25"/>
    <mergeCell ref="F24:F25"/>
    <mergeCell ref="B33:B34"/>
    <mergeCell ref="D33:D34"/>
    <mergeCell ref="E33:E34"/>
    <mergeCell ref="G33:G34"/>
    <mergeCell ref="F33:F34"/>
    <mergeCell ref="B35:B36"/>
    <mergeCell ref="D35:D36"/>
    <mergeCell ref="E35:E36"/>
    <mergeCell ref="B7:D7"/>
    <mergeCell ref="B41:B42"/>
    <mergeCell ref="B12:B13"/>
    <mergeCell ref="D12:D13"/>
    <mergeCell ref="E12:E13"/>
    <mergeCell ref="F12:F13"/>
    <mergeCell ref="G12:G13"/>
    <mergeCell ref="F35:F36"/>
    <mergeCell ref="B37:B38"/>
    <mergeCell ref="D37:D38"/>
    <mergeCell ref="E37:E38"/>
    <mergeCell ref="G37:G38"/>
    <mergeCell ref="F37:F38"/>
    <mergeCell ref="G16:G17"/>
    <mergeCell ref="G35:G36"/>
  </mergeCells>
  <phoneticPr fontId="1"/>
  <printOptions horizontalCentered="1" verticalCentered="1"/>
  <pageMargins left="0.59055118110236227" right="0.59055118110236227" top="0.59055118110236227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3.5" style="150" customWidth="1"/>
    <col min="2" max="2" width="5.375" style="150" bestFit="1" customWidth="1"/>
    <col min="3" max="3" width="5.375" style="150" customWidth="1"/>
    <col min="4" max="4" width="23.25" style="150" bestFit="1" customWidth="1"/>
    <col min="5" max="6" width="5.5" style="150" bestFit="1" customWidth="1"/>
    <col min="7" max="7" width="2.5" style="150" bestFit="1" customWidth="1"/>
    <col min="8" max="8" width="3.375" style="150" bestFit="1" customWidth="1"/>
    <col min="9" max="9" width="5.5" style="150" bestFit="1" customWidth="1"/>
    <col min="10" max="16384" width="9" style="150"/>
  </cols>
  <sheetData>
    <row r="1" spans="1:9">
      <c r="A1" s="150">
        <v>1</v>
      </c>
      <c r="B1" s="150" t="s">
        <v>76</v>
      </c>
      <c r="D1" s="150" t="str">
        <f>IF(VLOOKUP($A$2,入力画面!A:M,3,FALSE)="","",VLOOKUP($A$2,入力画面!A:M,3,FALSE))</f>
        <v/>
      </c>
      <c r="E1" s="150" t="str">
        <f>IF(VLOOKUP($A$5,入力画面!A:M,4,FALSE)="","",VLOOKUP($A$5,入力画面!A:M,4,FALSE))</f>
        <v/>
      </c>
      <c r="F1" s="150" t="str">
        <f>IF(VLOOKUP(A4,入力画面!A:M,6,FALSE)="","",VLOOKUP(A4,入力画面!A:M,6,FALSE))</f>
        <v/>
      </c>
      <c r="G1" s="150" t="str">
        <f>IF(VLOOKUP(A4,入力画面!A:M,8,FALSE)="","",VLOOKUP(A4,入力画面!A:M,8,FALSE))</f>
        <v/>
      </c>
      <c r="H1" s="150" t="str">
        <f>IF(VLOOKUP(A4,入力画面!A:M,11,FALSE)="","",VLOOKUP(A4,入力画面!A:M,11,FALSE))</f>
        <v/>
      </c>
      <c r="I1" s="150" t="str">
        <f>IF(VLOOKUP(A4,入力画面!A:M,13,FALSE)="","",VLOOKUP(A4,入力画面!A:M,13,FALSE))</f>
        <v/>
      </c>
    </row>
    <row r="2" spans="1:9">
      <c r="A2" s="150">
        <v>2</v>
      </c>
      <c r="B2" s="150" t="s">
        <v>73</v>
      </c>
      <c r="D2" s="150" t="str">
        <f>IF(VLOOKUP($A$2,入力画面!A:M,3,FALSE)="","",VLOOKUP($A$2,入力画面!A:M,3,FALSE))</f>
        <v/>
      </c>
      <c r="E2" s="150" t="str">
        <f>IF(VLOOKUP($A$5,入力画面!A:M,4,FALSE)="","",VLOOKUP($A$5,入力画面!A:M,4,FALSE))</f>
        <v/>
      </c>
      <c r="F2" s="150" t="str">
        <f>IF(VLOOKUP(A5,入力画面!A:M,6,FALSE)="","",VLOOKUP(A5,入力画面!A:M,6,FALSE))</f>
        <v/>
      </c>
      <c r="G2" s="150" t="str">
        <f>IF(VLOOKUP(A5,入力画面!A:M,8,FALSE)="","",VLOOKUP(A5,入力画面!A:M,8,FALSE))</f>
        <v/>
      </c>
      <c r="H2" s="150" t="str">
        <f>IF(VLOOKUP(A5,入力画面!A:M,11,FALSE)="","",VLOOKUP(A5,入力画面!A:M,11,FALSE))</f>
        <v/>
      </c>
      <c r="I2" s="150" t="str">
        <f>IF(VLOOKUP(A5,入力画面!A:M,13,FALSE)="","",VLOOKUP(A5,入力画面!A:M,13,FALSE))</f>
        <v/>
      </c>
    </row>
    <row r="3" spans="1:9">
      <c r="A3" s="150">
        <v>3</v>
      </c>
      <c r="B3" s="150" t="s">
        <v>74</v>
      </c>
      <c r="D3" s="150" t="str">
        <f>IF(VLOOKUP($A$2,入力画面!A:M,3,FALSE)="","",VLOOKUP($A$2,入力画面!A:M,3,FALSE))</f>
        <v/>
      </c>
      <c r="E3" s="150" t="str">
        <f>IF(VLOOKUP($A$5,入力画面!A:M,4,FALSE)="","",VLOOKUP($A$5,入力画面!A:M,4,FALSE))</f>
        <v/>
      </c>
      <c r="F3" s="150" t="str">
        <f>IF(VLOOKUP(A6,入力画面!A:M,6,FALSE)="","",VLOOKUP(A6,入力画面!A:M,6,FALSE))</f>
        <v/>
      </c>
      <c r="G3" s="150" t="str">
        <f>IF(VLOOKUP(A6,入力画面!A:M,8,FALSE)="","",VLOOKUP(A6,入力画面!A:M,8,FALSE))</f>
        <v/>
      </c>
      <c r="H3" s="150" t="str">
        <f>IF(VLOOKUP(A6,入力画面!A:M,11,FALSE)="","",VLOOKUP(A6,入力画面!A:M,11,FALSE))</f>
        <v/>
      </c>
      <c r="I3" s="150" t="str">
        <f>IF(VLOOKUP(A6,入力画面!A:M,13,FALSE)="","",VLOOKUP(A6,入力画面!A:M,13,FALSE))</f>
        <v/>
      </c>
    </row>
    <row r="4" spans="1:9">
      <c r="A4" s="150">
        <v>4</v>
      </c>
      <c r="B4" s="150" t="s">
        <v>75</v>
      </c>
      <c r="D4" s="150" t="str">
        <f>IF(VLOOKUP($A$2,入力画面!A:M,3,FALSE)="","",VLOOKUP($A$2,入力画面!A:M,3,FALSE))</f>
        <v/>
      </c>
      <c r="E4" s="150" t="str">
        <f>IF(VLOOKUP($A$5,入力画面!A:M,4,FALSE)="","",VLOOKUP($A$5,入力画面!A:M,4,FALSE))</f>
        <v/>
      </c>
      <c r="F4" s="150" t="str">
        <f>IF(VLOOKUP(A7,入力画面!A:M,6,FALSE)="","",VLOOKUP(A7,入力画面!A:M,6,FALSE))</f>
        <v/>
      </c>
      <c r="G4" s="150" t="str">
        <f>IF(VLOOKUP(A7,入力画面!A:M,8,FALSE)="","",VLOOKUP(A7,入力画面!A:M,8,FALSE))</f>
        <v/>
      </c>
      <c r="H4" s="150" t="str">
        <f>IF(VLOOKUP(A7,入力画面!A:M,11,FALSE)="","",VLOOKUP(A7,入力画面!A:M,11,FALSE))</f>
        <v/>
      </c>
      <c r="I4" s="150" t="str">
        <f>IF(VLOOKUP(A7,入力画面!A:M,13,FALSE)="","",VLOOKUP(A7,入力画面!A:M,13,FALSE))</f>
        <v/>
      </c>
    </row>
    <row r="5" spans="1:9">
      <c r="A5" s="150">
        <v>5</v>
      </c>
      <c r="B5" s="150" t="s">
        <v>77</v>
      </c>
      <c r="D5" s="150" t="str">
        <f>IF(VLOOKUP($A$2,入力画面!A:M,3,FALSE)="","",VLOOKUP($A$2,入力画面!A:M,3,FALSE))</f>
        <v/>
      </c>
      <c r="E5" s="150" t="str">
        <f>IF(VLOOKUP($A$5,入力画面!A:M,4,FALSE)="","",VLOOKUP($A$5,入力画面!A:M,4,FALSE))</f>
        <v/>
      </c>
      <c r="F5" s="150" t="str">
        <f>IF(VLOOKUP(A8,入力画面!A:M,6,FALSE)="","",VLOOKUP(A8,入力画面!A:M,6,FALSE))</f>
        <v/>
      </c>
      <c r="G5" s="150" t="str">
        <f>IF(VLOOKUP(A8,入力画面!A:M,8,FALSE)="","",VLOOKUP(A8,入力画面!A:M,8,FALSE))</f>
        <v/>
      </c>
      <c r="H5" s="150" t="str">
        <f>IF(VLOOKUP(A8,入力画面!A:M,11,FALSE)="","",VLOOKUP(A8,入力画面!A:M,11,FALSE))</f>
        <v/>
      </c>
      <c r="I5" s="150" t="str">
        <f>IF(VLOOKUP(A8,入力画面!A:M,13,FALSE)="","",VLOOKUP(A8,入力画面!A:M,13,FALSE))</f>
        <v/>
      </c>
    </row>
    <row r="6" spans="1:9">
      <c r="A6" s="150">
        <v>6</v>
      </c>
      <c r="B6" s="150" t="s">
        <v>78</v>
      </c>
      <c r="D6" s="150" t="str">
        <f>IF(VLOOKUP($A$2,入力画面!A:M,3,FALSE)="","",VLOOKUP($A$2,入力画面!A:M,3,FALSE))</f>
        <v/>
      </c>
      <c r="E6" s="150" t="str">
        <f>IF(VLOOKUP($A$5,入力画面!A:M,4,FALSE)="","",VLOOKUP($A$5,入力画面!A:M,4,FALSE))</f>
        <v/>
      </c>
      <c r="F6" s="150" t="str">
        <f>IF(VLOOKUP(A9,入力画面!A:M,6,FALSE)="","",VLOOKUP(A9,入力画面!A:M,6,FALSE))</f>
        <v/>
      </c>
      <c r="G6" s="150" t="str">
        <f>IF(VLOOKUP(A9,入力画面!A:M,8,FALSE)="","",VLOOKUP(A9,入力画面!A:M,8,FALSE))</f>
        <v/>
      </c>
      <c r="H6" s="150" t="str">
        <f>IF(VLOOKUP(A9,入力画面!A:M,11,FALSE)="","",VLOOKUP(A9,入力画面!A:M,11,FALSE))</f>
        <v/>
      </c>
      <c r="I6" s="150" t="str">
        <f>IF(VLOOKUP(A9,入力画面!A:M,13,FALSE)="","",VLOOKUP(A9,入力画面!A:M,13,FALSE))</f>
        <v/>
      </c>
    </row>
    <row r="7" spans="1:9">
      <c r="A7" s="150">
        <v>7</v>
      </c>
      <c r="B7" s="150" t="s">
        <v>79</v>
      </c>
      <c r="D7" s="150" t="str">
        <f>IF(VLOOKUP($A$2,入力画面!A:M,3,FALSE)="","",VLOOKUP($A$2,入力画面!A:M,3,FALSE))</f>
        <v/>
      </c>
      <c r="E7" s="150" t="str">
        <f>IF(VLOOKUP($A$5,入力画面!A:M,4,FALSE)="","",VLOOKUP($A$5,入力画面!A:M,4,FALSE))</f>
        <v/>
      </c>
      <c r="F7" s="150" t="str">
        <f>IF(VLOOKUP(A10,入力画面!A:M,6,FALSE)="","",VLOOKUP(A10,入力画面!A:M,6,FALSE))</f>
        <v/>
      </c>
      <c r="G7" s="150" t="str">
        <f>IF(VLOOKUP(A10,入力画面!A:M,8,FALSE)="","",VLOOKUP(A10,入力画面!A:M,8,FALSE))</f>
        <v/>
      </c>
      <c r="H7" s="150" t="str">
        <f>IF(VLOOKUP(A10,入力画面!A:M,11,FALSE)="","",VLOOKUP(A10,入力画面!A:M,11,FALSE))</f>
        <v/>
      </c>
      <c r="I7" s="150" t="str">
        <f>IF(VLOOKUP(A10,入力画面!A:M,13,FALSE)="","",VLOOKUP(A10,入力画面!A:M,13,FALSE))</f>
        <v/>
      </c>
    </row>
    <row r="8" spans="1:9">
      <c r="A8" s="150">
        <v>8</v>
      </c>
      <c r="B8" s="150" t="s">
        <v>80</v>
      </c>
      <c r="D8" s="150" t="str">
        <f>IF(VLOOKUP($A$2,入力画面!A:M,3,FALSE)="","",VLOOKUP($A$2,入力画面!A:M,3,FALSE))</f>
        <v/>
      </c>
      <c r="E8" s="150" t="str">
        <f>IF(VLOOKUP($A$5,入力画面!A:M,4,FALSE)="","",VLOOKUP($A$5,入力画面!A:M,4,FALSE))</f>
        <v/>
      </c>
      <c r="F8" s="150" t="str">
        <f>IF(VLOOKUP(A12,入力画面!A:M,6,FALSE)="","",VLOOKUP(A12,入力画面!A:M,6,FALSE))</f>
        <v/>
      </c>
      <c r="G8" s="150" t="str">
        <f>IF(VLOOKUP(A12,入力画面!A:M,8,FALSE)="","",VLOOKUP(A12,入力画面!A:M,8,FALSE))</f>
        <v/>
      </c>
      <c r="H8" s="150" t="str">
        <f>IF(VLOOKUP(A12,入力画面!A:M,11,FALSE)="","",VLOOKUP(A12,入力画面!A:M,11,FALSE))</f>
        <v/>
      </c>
      <c r="I8" s="150" t="str">
        <f>IF(VLOOKUP(A12,入力画面!A:M,13,FALSE)="","",VLOOKUP(A12,入力画面!A:M,13,FALSE))</f>
        <v/>
      </c>
    </row>
    <row r="9" spans="1:9">
      <c r="A9" s="150">
        <v>9</v>
      </c>
      <c r="B9" s="150" t="s">
        <v>81</v>
      </c>
      <c r="D9" s="150" t="str">
        <f>IF(VLOOKUP($A$2,入力画面!A:M,3,FALSE)="","",VLOOKUP($A$2,入力画面!A:M,3,FALSE))</f>
        <v/>
      </c>
      <c r="E9" s="150" t="str">
        <f>IF(VLOOKUP($A$13,入力画面!A:M,4,FALSE)="","",VLOOKUP($A$13,入力画面!A:M,4,FALSE))</f>
        <v/>
      </c>
      <c r="F9" s="150" t="str">
        <f>IF(VLOOKUP(A13,入力画面!A:M,6,FALSE)="","",VLOOKUP(A13,入力画面!A:M,6,FALSE))</f>
        <v/>
      </c>
      <c r="G9" s="150" t="str">
        <f>IF(VLOOKUP(A13,入力画面!A:M,8,FALSE)="","",VLOOKUP(A13,入力画面!A:M,8,FALSE))</f>
        <v/>
      </c>
      <c r="H9" s="150" t="str">
        <f>IF(VLOOKUP(A13,入力画面!A:M,11,FALSE)="","",VLOOKUP(A13,入力画面!A:M,11,FALSE))</f>
        <v/>
      </c>
      <c r="I9" s="150" t="str">
        <f>IF(VLOOKUP(A13,入力画面!A:M,13,FALSE)="","",VLOOKUP(A13,入力画面!A:M,13,FALSE))</f>
        <v/>
      </c>
    </row>
    <row r="10" spans="1:9">
      <c r="A10" s="150">
        <v>10</v>
      </c>
      <c r="B10" s="150" t="s">
        <v>82</v>
      </c>
      <c r="D10" s="150" t="str">
        <f>IF(VLOOKUP($A$2,入力画面!A:M,3,FALSE)="","",VLOOKUP($A$2,入力画面!A:M,3,FALSE))</f>
        <v/>
      </c>
      <c r="E10" s="150" t="str">
        <f>IF(VLOOKUP($A$13,入力画面!A:M,4,FALSE)="","",VLOOKUP($A$13,入力画面!A:M,4,FALSE))</f>
        <v/>
      </c>
      <c r="F10" s="150" t="str">
        <f>IF(VLOOKUP(A14,入力画面!A:M,6,FALSE)="","",VLOOKUP(A14,入力画面!A:M,6,FALSE))</f>
        <v/>
      </c>
      <c r="G10" s="150" t="str">
        <f>IF(VLOOKUP(A14,入力画面!A:M,8,FALSE)="","",VLOOKUP(A14,入力画面!A:M,8,FALSE))</f>
        <v/>
      </c>
      <c r="H10" s="150" t="str">
        <f>IF(VLOOKUP(A14,入力画面!A:M,11,FALSE)="","",VLOOKUP(A14,入力画面!A:M,11,FALSE))</f>
        <v/>
      </c>
      <c r="I10" s="150" t="str">
        <f>IF(VLOOKUP(A14,入力画面!A:M,13,FALSE)="","",VLOOKUP(A14,入力画面!A:M,13,FALSE))</f>
        <v/>
      </c>
    </row>
    <row r="11" spans="1:9">
      <c r="A11" s="150">
        <v>11</v>
      </c>
      <c r="B11" s="150" t="s">
        <v>83</v>
      </c>
      <c r="D11" s="150" t="str">
        <f>IF(VLOOKUP($A$2,入力画面!A:M,3,FALSE)="","",VLOOKUP($A$2,入力画面!A:M,3,FALSE))</f>
        <v/>
      </c>
      <c r="E11" s="150" t="str">
        <f>IF(VLOOKUP($A$13,入力画面!A:M,4,FALSE)="","",VLOOKUP($A$13,入力画面!A:M,4,FALSE))</f>
        <v/>
      </c>
      <c r="F11" s="150" t="str">
        <f>IF(VLOOKUP(A15,入力画面!A:M,6,FALSE)="","",VLOOKUP(A15,入力画面!A:M,6,FALSE))</f>
        <v/>
      </c>
      <c r="G11" s="150" t="str">
        <f>IF(VLOOKUP(A15,入力画面!A:M,8,FALSE)="","",VLOOKUP(A15,入力画面!A:M,8,FALSE))</f>
        <v/>
      </c>
      <c r="H11" s="150" t="str">
        <f>IF(VLOOKUP(A15,入力画面!A:M,11,FALSE)="","",VLOOKUP(A15,入力画面!A:M,11,FALSE))</f>
        <v/>
      </c>
      <c r="I11" s="150" t="str">
        <f>IF(VLOOKUP(A15,入力画面!A:M,13,FALSE)="","",VLOOKUP(A15,入力画面!A:M,13,FALSE))</f>
        <v/>
      </c>
    </row>
    <row r="12" spans="1:9">
      <c r="A12" s="150">
        <v>12</v>
      </c>
      <c r="B12" s="150" t="s">
        <v>84</v>
      </c>
      <c r="D12" s="150" t="str">
        <f>IF(VLOOKUP($A$2,入力画面!A:M,3,FALSE)="","",VLOOKUP($A$2,入力画面!A:M,3,FALSE))</f>
        <v/>
      </c>
      <c r="E12" s="150" t="str">
        <f>IF(VLOOKUP($A$13,入力画面!A:M,4,FALSE)="","",VLOOKUP($A$13,入力画面!A:M,4,FALSE))</f>
        <v/>
      </c>
      <c r="F12" s="150" t="str">
        <f>IF(VLOOKUP(A16,入力画面!A:M,6,FALSE)="","",VLOOKUP(A16,入力画面!A:M,6,FALSE))</f>
        <v/>
      </c>
      <c r="G12" s="150" t="str">
        <f>IF(VLOOKUP(A16,入力画面!A:M,8,FALSE)="","",VLOOKUP(A16,入力画面!A:M,8,FALSE))</f>
        <v/>
      </c>
      <c r="H12" s="150" t="str">
        <f>IF(VLOOKUP(A16,入力画面!A:M,11,FALSE)="","",VLOOKUP(A16,入力画面!A:M,11,FALSE))</f>
        <v/>
      </c>
      <c r="I12" s="150" t="str">
        <f>IF(VLOOKUP(A16,入力画面!A:M,13,FALSE)="","",VLOOKUP(A16,入力画面!A:M,13,FALSE))</f>
        <v/>
      </c>
    </row>
    <row r="13" spans="1:9">
      <c r="A13" s="150">
        <v>13</v>
      </c>
      <c r="B13" s="150" t="s">
        <v>85</v>
      </c>
      <c r="D13" s="150" t="str">
        <f>IF(VLOOKUP($A$2,入力画面!A:M,3,FALSE)="","",VLOOKUP($A$2,入力画面!A:M,3,FALSE))</f>
        <v/>
      </c>
      <c r="E13" s="150" t="str">
        <f>IF(VLOOKUP($A$13,入力画面!A:M,4,FALSE)="","",VLOOKUP($A$13,入力画面!A:M,4,FALSE))</f>
        <v/>
      </c>
      <c r="F13" s="150" t="str">
        <f>IF(VLOOKUP(A17,入力画面!A:M,6,FALSE)="","",VLOOKUP(A17,入力画面!A:M,6,FALSE))</f>
        <v/>
      </c>
      <c r="G13" s="150" t="str">
        <f>IF(VLOOKUP(A17,入力画面!A:M,8,FALSE)="","",VLOOKUP(A17,入力画面!A:M,8,FALSE))</f>
        <v/>
      </c>
      <c r="H13" s="150" t="str">
        <f>IF(VLOOKUP(A17,入力画面!A:M,11,FALSE)="","",VLOOKUP(A17,入力画面!A:M,11,FALSE))</f>
        <v/>
      </c>
      <c r="I13" s="150" t="str">
        <f>IF(VLOOKUP(A17,入力画面!A:M,13,FALSE)="","",VLOOKUP(A17,入力画面!A:M,13,FALSE))</f>
        <v/>
      </c>
    </row>
    <row r="14" spans="1:9">
      <c r="A14" s="150">
        <v>14</v>
      </c>
      <c r="B14" s="150" t="s">
        <v>86</v>
      </c>
      <c r="D14" s="150" t="str">
        <f>IF(VLOOKUP($A$2,入力画面!A:M,3,FALSE)="","",VLOOKUP($A$2,入力画面!A:M,3,FALSE))</f>
        <v/>
      </c>
      <c r="E14" s="150" t="str">
        <f>IF(VLOOKUP($A$13,入力画面!A:M,4,FALSE)="","",VLOOKUP($A$13,入力画面!A:M,4,FALSE))</f>
        <v/>
      </c>
      <c r="F14" s="150" t="str">
        <f>IF(VLOOKUP(A18,入力画面!A:M,6,FALSE)="","",VLOOKUP(A18,入力画面!A:M,6,FALSE))</f>
        <v/>
      </c>
      <c r="G14" s="150" t="str">
        <f>IF(VLOOKUP(A18,入力画面!A:M,8,FALSE)="","",VLOOKUP(A18,入力画面!A:M,8,FALSE))</f>
        <v/>
      </c>
      <c r="H14" s="150" t="str">
        <f>IF(VLOOKUP(A18,入力画面!A:M,11,FALSE)="","",VLOOKUP(A18,入力画面!A:M,11,FALSE))</f>
        <v/>
      </c>
      <c r="I14" s="150" t="str">
        <f>IF(VLOOKUP(A18,入力画面!A:M,13,FALSE)="","",VLOOKUP(A18,入力画面!A:M,13,FALSE))</f>
        <v/>
      </c>
    </row>
    <row r="15" spans="1:9">
      <c r="A15" s="150">
        <v>15</v>
      </c>
      <c r="B15" s="150" t="s">
        <v>87</v>
      </c>
      <c r="D15" s="150" t="str">
        <f>IF(VLOOKUP($A$2,入力画面!A:M,3,FALSE)="","",VLOOKUP($A$2,入力画面!A:M,3,FALSE))</f>
        <v/>
      </c>
      <c r="E15" s="150" t="str">
        <f>IF(VLOOKUP($A$13,入力画面!A:M,4,FALSE)="","",VLOOKUP($A$13,入力画面!A:M,4,FALSE))</f>
        <v/>
      </c>
      <c r="F15" s="150" t="str">
        <f>IF(VLOOKUP(A19,入力画面!A:M,6,FALSE)="","",VLOOKUP(A19,入力画面!A:M,6,FALSE))</f>
        <v/>
      </c>
      <c r="G15" s="150" t="str">
        <f>IF(VLOOKUP(A19,入力画面!A:M,8,FALSE)="","",VLOOKUP(A19,入力画面!A:M,8,FALSE))</f>
        <v/>
      </c>
      <c r="H15" s="150" t="str">
        <f>IF(VLOOKUP(A19,入力画面!A:M,11,FALSE)="","",VLOOKUP(A19,入力画面!A:M,11,FALSE))</f>
        <v/>
      </c>
      <c r="I15" s="150" t="str">
        <f>IF(VLOOKUP(A19,入力画面!A:M,13,FALSE)="","",VLOOKUP(A19,入力画面!A:M,13,FALSE))</f>
        <v/>
      </c>
    </row>
    <row r="16" spans="1:9">
      <c r="A16" s="150">
        <v>16</v>
      </c>
      <c r="B16" s="150" t="s">
        <v>88</v>
      </c>
      <c r="D16" s="150" t="str">
        <f>IF(VLOOKUP($A$2,入力画面!A:M,3,FALSE)="","",VLOOKUP($A$2,入力画面!A:M,3,FALSE))</f>
        <v/>
      </c>
      <c r="E16" s="150" t="str">
        <f>IF(VLOOKUP($A$13,入力画面!A:M,4,FALSE)="","",VLOOKUP($A$13,入力画面!A:M,4,FALSE))</f>
        <v/>
      </c>
      <c r="F16" s="150" t="str">
        <f>IF(VLOOKUP(A20,入力画面!A:M,6,FALSE)="","",VLOOKUP(A20,入力画面!A:M,6,FALSE))</f>
        <v/>
      </c>
      <c r="G16" s="150" t="str">
        <f>IF(VLOOKUP(A20,入力画面!A:M,8,FALSE)="","",VLOOKUP(A20,入力画面!A:M,8,FALSE))</f>
        <v/>
      </c>
      <c r="H16" s="150" t="str">
        <f>IF(VLOOKUP(A20,入力画面!A:M,11,FALSE)="","",VLOOKUP(A20,入力画面!A:M,11,FALSE))</f>
        <v/>
      </c>
      <c r="I16" s="150" t="str">
        <f>IF(VLOOKUP(A20,入力画面!A:M,13,FALSE)="","",VLOOKUP(A20,入力画面!A:M,13,FALSE))</f>
        <v/>
      </c>
    </row>
    <row r="17" spans="1:9">
      <c r="A17" s="150">
        <v>17</v>
      </c>
      <c r="B17" s="150" t="s">
        <v>89</v>
      </c>
      <c r="D17" s="150" t="str">
        <f>IF(VLOOKUP($A$2,入力画面!A:M,3,FALSE)="","",VLOOKUP($A$2,入力画面!A:M,3,FALSE))</f>
        <v/>
      </c>
      <c r="E17" s="150" t="str">
        <f>IF(VLOOKUP($A$13,入力画面!A:M,4,FALSE)="","",VLOOKUP($A$13,入力画面!A:M,4,FALSE))</f>
        <v/>
      </c>
      <c r="F17" s="150" t="str">
        <f>IF(VLOOKUP(A21,入力画面!A:M,6,FALSE)="","",VLOOKUP(A21,入力画面!A:M,6,FALSE))</f>
        <v/>
      </c>
      <c r="G17" s="150" t="str">
        <f>IF(VLOOKUP(A21,入力画面!A:M,8,FALSE)="","",VLOOKUP(A21,入力画面!A:M,8,FALSE))</f>
        <v/>
      </c>
      <c r="H17" s="150" t="str">
        <f>IF(VLOOKUP(A21,入力画面!A:M,11,FALSE)="","",VLOOKUP(A21,入力画面!A:M,11,FALSE))</f>
        <v/>
      </c>
      <c r="I17" s="150" t="str">
        <f>IF(VLOOKUP(A21,入力画面!A:M,13,FALSE)="","",VLOOKUP(A21,入力画面!A:M,13,FALSE))</f>
        <v/>
      </c>
    </row>
    <row r="18" spans="1:9">
      <c r="A18" s="150">
        <v>18</v>
      </c>
      <c r="B18" s="150" t="s">
        <v>90</v>
      </c>
      <c r="D18" s="150" t="str">
        <f>IF(VLOOKUP($A$2,入力画面!A:M,3,FALSE)="","",VLOOKUP($A$2,入力画面!A:M,3,FALSE))</f>
        <v/>
      </c>
      <c r="E18" s="150" t="str">
        <f>IF(VLOOKUP($A$13,入力画面!A:M,4,FALSE)="","",VLOOKUP($A$13,入力画面!A:M,4,FALSE))</f>
        <v/>
      </c>
      <c r="F18" s="150" t="str">
        <f>IF(VLOOKUP(A22,入力画面!A:M,6,FALSE)="","",VLOOKUP(A22,入力画面!A:M,6,FALSE))</f>
        <v/>
      </c>
      <c r="G18" s="150" t="str">
        <f>IF(VLOOKUP(A22,入力画面!A:M,8,FALSE)="","",VLOOKUP(A22,入力画面!A:M,8,FALSE))</f>
        <v/>
      </c>
      <c r="H18" s="150" t="str">
        <f>IF(VLOOKUP(A22,入力画面!A:M,11,FALSE)="","",VLOOKUP(A22,入力画面!A:M,11,FALSE))</f>
        <v/>
      </c>
      <c r="I18" s="150" t="str">
        <f>IF(VLOOKUP(A22,入力画面!A:M,13,FALSE)="","",VLOOKUP(A22,入力画面!A:M,13,FALSE))</f>
        <v/>
      </c>
    </row>
    <row r="19" spans="1:9">
      <c r="A19" s="150">
        <v>19</v>
      </c>
      <c r="B19" s="150" t="s">
        <v>91</v>
      </c>
      <c r="D19" s="150" t="str">
        <f>IF(VLOOKUP($A$2,入力画面!A:M,3,FALSE)="","",VLOOKUP($A$2,入力画面!A:M,3,FALSE))</f>
        <v/>
      </c>
      <c r="E19" s="150" t="str">
        <f>IF(VLOOKUP($A$26,入力画面!A:M,4,FALSE)="","",VLOOKUP($A$26,入力画面!A:M,4,FALSE))</f>
        <v/>
      </c>
      <c r="F19" s="150" t="str">
        <f>IF(VLOOKUP(A25,入力画面!A:M,6,FALSE)="","",VLOOKUP(A25,入力画面!A:M,6,FALSE))</f>
        <v/>
      </c>
      <c r="G19" s="150" t="str">
        <f>IF(VLOOKUP(A25,入力画面!A:M,8,FALSE)="","",VLOOKUP(A25,入力画面!A:M,8,FALSE))</f>
        <v/>
      </c>
      <c r="H19" s="150" t="str">
        <f>IF(VLOOKUP(A25,入力画面!A:M,11,FALSE)="","",VLOOKUP(A25,入力画面!A:M,11,FALSE))</f>
        <v/>
      </c>
      <c r="I19" s="150" t="str">
        <f>IF(VLOOKUP(A25,入力画面!A:M,13,FALSE)="","",VLOOKUP(A25,入力画面!A:M,13,FALSE))</f>
        <v/>
      </c>
    </row>
    <row r="20" spans="1:9">
      <c r="A20" s="150">
        <v>20</v>
      </c>
      <c r="B20" s="150" t="s">
        <v>92</v>
      </c>
      <c r="D20" s="150" t="str">
        <f>IF(VLOOKUP($A$2,入力画面!A:M,3,FALSE)="","",VLOOKUP($A$2,入力画面!A:M,3,FALSE))</f>
        <v/>
      </c>
      <c r="E20" s="150" t="str">
        <f>IF(VLOOKUP($A$26,入力画面!A:M,4,FALSE)="","",VLOOKUP($A$26,入力画面!A:M,4,FALSE))</f>
        <v/>
      </c>
      <c r="F20" s="150" t="str">
        <f>IF(VLOOKUP(A26,入力画面!A:M,6,FALSE)="","",VLOOKUP(A26,入力画面!A:M,6,FALSE))</f>
        <v/>
      </c>
      <c r="G20" s="150" t="str">
        <f>IF(VLOOKUP(A26,入力画面!A:M,8,FALSE)="","",VLOOKUP(A26,入力画面!A:M,8,FALSE))</f>
        <v/>
      </c>
      <c r="H20" s="150" t="str">
        <f>IF(VLOOKUP(A26,入力画面!A:M,11,FALSE)="","",VLOOKUP(A26,入力画面!A:M,11,FALSE))</f>
        <v/>
      </c>
      <c r="I20" s="150" t="str">
        <f>IF(VLOOKUP(A26,入力画面!A:M,13,FALSE)="","",VLOOKUP(A26,入力画面!A:M,13,FALSE))</f>
        <v/>
      </c>
    </row>
    <row r="21" spans="1:9">
      <c r="A21" s="150">
        <v>21</v>
      </c>
      <c r="B21" s="150" t="s">
        <v>93</v>
      </c>
      <c r="D21" s="150" t="str">
        <f>IF(VLOOKUP($A$2,入力画面!A:M,3,FALSE)="","",VLOOKUP($A$2,入力画面!A:M,3,FALSE))</f>
        <v/>
      </c>
      <c r="E21" s="150" t="str">
        <f>IF(VLOOKUP($A$26,入力画面!A:M,4,FALSE)="","",VLOOKUP($A$26,入力画面!A:M,4,FALSE))</f>
        <v/>
      </c>
      <c r="F21" s="150" t="str">
        <f>IF(VLOOKUP(A27,入力画面!A:M,6,FALSE)="","",VLOOKUP(A27,入力画面!A:M,6,FALSE))</f>
        <v/>
      </c>
      <c r="G21" s="150" t="str">
        <f>IF(VLOOKUP(A27,入力画面!A:M,8,FALSE)="","",VLOOKUP(A27,入力画面!A:M,8,FALSE))</f>
        <v/>
      </c>
      <c r="H21" s="150" t="str">
        <f>IF(VLOOKUP(A27,入力画面!A:M,11,FALSE)="","",VLOOKUP(A27,入力画面!A:M,11,FALSE))</f>
        <v/>
      </c>
      <c r="I21" s="150" t="str">
        <f>IF(VLOOKUP(A27,入力画面!A:M,13,FALSE)="","",VLOOKUP(A27,入力画面!A:M,13,FALSE))</f>
        <v/>
      </c>
    </row>
    <row r="22" spans="1:9">
      <c r="A22" s="150">
        <v>22</v>
      </c>
      <c r="B22" s="150" t="s">
        <v>94</v>
      </c>
      <c r="D22" s="150" t="str">
        <f>IF(VLOOKUP($A$2,入力画面!A:M,3,FALSE)="","",VLOOKUP($A$2,入力画面!A:M,3,FALSE))</f>
        <v/>
      </c>
      <c r="E22" s="150" t="str">
        <f>IF(VLOOKUP($A$26,入力画面!A:M,4,FALSE)="","",VLOOKUP($A$26,入力画面!A:M,4,FALSE))</f>
        <v/>
      </c>
      <c r="F22" s="150" t="str">
        <f>IF(VLOOKUP(A28,入力画面!A:M,6,FALSE)="","",VLOOKUP(A28,入力画面!A:M,6,FALSE))</f>
        <v/>
      </c>
      <c r="G22" s="150" t="str">
        <f>IF(VLOOKUP(A28,入力画面!A:M,8,FALSE)="","",VLOOKUP(A28,入力画面!A:M,8,FALSE))</f>
        <v/>
      </c>
      <c r="H22" s="150" t="str">
        <f>IF(VLOOKUP(A28,入力画面!A:M,11,FALSE)="","",VLOOKUP(A28,入力画面!A:M,11,FALSE))</f>
        <v/>
      </c>
      <c r="I22" s="150" t="str">
        <f>IF(VLOOKUP(A28,入力画面!A:M,13,FALSE)="","",VLOOKUP(A28,入力画面!A:M,13,FALSE))</f>
        <v/>
      </c>
    </row>
    <row r="23" spans="1:9">
      <c r="A23" s="150">
        <v>23</v>
      </c>
      <c r="B23" s="150" t="s">
        <v>95</v>
      </c>
      <c r="D23" s="150" t="str">
        <f>IF(VLOOKUP($A$2,入力画面!A:M,3,FALSE)="","",VLOOKUP($A$2,入力画面!A:M,3,FALSE))</f>
        <v/>
      </c>
      <c r="E23" s="150" t="str">
        <f>IF(VLOOKUP($A$26,入力画面!A:M,4,FALSE)="","",VLOOKUP($A$26,入力画面!A:M,4,FALSE))</f>
        <v/>
      </c>
      <c r="F23" s="150" t="str">
        <f>IF(VLOOKUP(A29,入力画面!A:M,6,FALSE)="","",VLOOKUP(A29,入力画面!A:M,6,FALSE))</f>
        <v/>
      </c>
      <c r="G23" s="150" t="str">
        <f>IF(VLOOKUP(A29,入力画面!A:M,8,FALSE)="","",VLOOKUP(A29,入力画面!A:M,8,FALSE))</f>
        <v/>
      </c>
      <c r="H23" s="150" t="str">
        <f>IF(VLOOKUP(A29,入力画面!A:M,11,FALSE)="","",VLOOKUP(A29,入力画面!A:M,11,FALSE))</f>
        <v/>
      </c>
      <c r="I23" s="150" t="str">
        <f>IF(VLOOKUP(A29,入力画面!A:M,13,FALSE)="","",VLOOKUP(A29,入力画面!A:M,13,FALSE))</f>
        <v/>
      </c>
    </row>
    <row r="24" spans="1:9">
      <c r="A24" s="150">
        <v>24</v>
      </c>
      <c r="B24" s="150" t="s">
        <v>96</v>
      </c>
      <c r="D24" s="150" t="str">
        <f>IF(VLOOKUP($A$2,入力画面!A:M,3,FALSE)="","",VLOOKUP($A$2,入力画面!A:M,3,FALSE))</f>
        <v/>
      </c>
      <c r="E24" s="150" t="str">
        <f>IF(VLOOKUP($A$26,入力画面!A:M,4,FALSE)="","",VLOOKUP($A$26,入力画面!A:M,4,FALSE))</f>
        <v/>
      </c>
      <c r="F24" s="150" t="str">
        <f>IF(VLOOKUP(A30,入力画面!A:M,6,FALSE)="","",VLOOKUP(A30,入力画面!A:M,6,FALSE))</f>
        <v/>
      </c>
      <c r="G24" s="150" t="str">
        <f>IF(VLOOKUP(A30,入力画面!A:M,8,FALSE)="","",VLOOKUP(A30,入力画面!A:M,8,FALSE))</f>
        <v/>
      </c>
      <c r="H24" s="150" t="str">
        <f>IF(VLOOKUP(A30,入力画面!A:M,11,FALSE)="","",VLOOKUP(A30,入力画面!A:M,11,FALSE))</f>
        <v/>
      </c>
      <c r="I24" s="150" t="str">
        <f>IF(VLOOKUP(A30,入力画面!A:M,13,FALSE)="","",VLOOKUP(A30,入力画面!A:M,13,FALSE))</f>
        <v/>
      </c>
    </row>
    <row r="25" spans="1:9">
      <c r="A25" s="150">
        <v>25</v>
      </c>
      <c r="B25" s="150" t="s">
        <v>97</v>
      </c>
      <c r="D25" s="150" t="str">
        <f>IF(VLOOKUP($A$2,入力画面!A:M,3,FALSE)="","",VLOOKUP($A$2,入力画面!A:M,3,FALSE))</f>
        <v/>
      </c>
      <c r="E25" s="150" t="str">
        <f>IF(VLOOKUP($A$26,入力画面!A:M,4,FALSE)="","",VLOOKUP($A$26,入力画面!A:M,4,FALSE))</f>
        <v/>
      </c>
      <c r="F25" s="150" t="str">
        <f>IF(VLOOKUP(A31,入力画面!A:M,6,FALSE)="","",VLOOKUP(A31,入力画面!A:M,6,FALSE))</f>
        <v/>
      </c>
      <c r="G25" s="150" t="str">
        <f>IF(VLOOKUP(A31,入力画面!A:M,8,FALSE)="","",VLOOKUP(A31,入力画面!A:M,8,FALSE))</f>
        <v/>
      </c>
      <c r="H25" s="150" t="str">
        <f>IF(VLOOKUP(A31,入力画面!A:M,11,FALSE)="","",VLOOKUP(A31,入力画面!A:M,11,FALSE))</f>
        <v/>
      </c>
      <c r="I25" s="150" t="str">
        <f>IF(VLOOKUP(A31,入力画面!A:M,13,FALSE)="","",VLOOKUP(A31,入力画面!A:M,13,FALSE))</f>
        <v/>
      </c>
    </row>
    <row r="26" spans="1:9">
      <c r="A26" s="150">
        <v>26</v>
      </c>
      <c r="B26" s="150" t="s">
        <v>98</v>
      </c>
      <c r="D26" s="150" t="str">
        <f>IF(VLOOKUP($A$2,入力画面!A:M,3,FALSE)="","",VLOOKUP($A$2,入力画面!A:M,3,FALSE))</f>
        <v/>
      </c>
      <c r="E26" s="150" t="str">
        <f>IF(VLOOKUP($A$34,入力画面!A:M,4,FALSE)="","",VLOOKUP($A$34,入力画面!A:M,4,FALSE))</f>
        <v/>
      </c>
      <c r="F26" s="150" t="str">
        <f>IF(VLOOKUP(A33,入力画面!A:M,6,FALSE)="","",VLOOKUP(A33,入力画面!A:M,6,FALSE))</f>
        <v/>
      </c>
      <c r="G26" s="150" t="str">
        <f>IF(VLOOKUP(A33,入力画面!A:M,8,FALSE)="","",VLOOKUP(A33,入力画面!A:M,8,FALSE))</f>
        <v/>
      </c>
      <c r="H26" s="150" t="str">
        <f>IF(VLOOKUP(A32,入力画面!A:M,11,FALSE)="","",VLOOKUP(A32,入力画面!A:M,11,FALSE))</f>
        <v/>
      </c>
      <c r="I26" s="150" t="str">
        <f>IF(VLOOKUP(A32,入力画面!A:M,13,FALSE)="","",VLOOKUP(A32,入力画面!A:M,13,FALSE))</f>
        <v/>
      </c>
    </row>
    <row r="27" spans="1:9">
      <c r="A27" s="150">
        <v>27</v>
      </c>
      <c r="B27" s="150" t="s">
        <v>99</v>
      </c>
      <c r="D27" s="150" t="str">
        <f>IF(VLOOKUP($A$2,入力画面!A:M,3,FALSE)="","",VLOOKUP($A$2,入力画面!A:M,3,FALSE))</f>
        <v/>
      </c>
      <c r="E27" s="150" t="str">
        <f>IF(VLOOKUP($A$34,入力画面!A:M,4,FALSE)="","",VLOOKUP($A$34,入力画面!A:M,4,FALSE))</f>
        <v/>
      </c>
      <c r="F27" s="150" t="str">
        <f>IF(VLOOKUP(A34,入力画面!A:M,6,FALSE)="","",VLOOKUP(A34,入力画面!A:M,6,FALSE))</f>
        <v/>
      </c>
      <c r="G27" s="150" t="str">
        <f>IF(VLOOKUP(A34,入力画面!A:M,8,FALSE)="","",VLOOKUP(A34,入力画面!A:M,8,FALSE))</f>
        <v/>
      </c>
      <c r="H27" s="150" t="str">
        <f>IF(VLOOKUP(A33,入力画面!A:M,11,FALSE)="","",VLOOKUP(A33,入力画面!A:M,11,FALSE))</f>
        <v/>
      </c>
      <c r="I27" s="150" t="str">
        <f>IF(VLOOKUP(A33,入力画面!A:M,13,FALSE)="","",VLOOKUP(A33,入力画面!A:M,13,FALSE))</f>
        <v/>
      </c>
    </row>
    <row r="28" spans="1:9">
      <c r="A28" s="150">
        <v>28</v>
      </c>
      <c r="B28" s="150" t="s">
        <v>100</v>
      </c>
      <c r="D28" s="150" t="str">
        <f>IF(VLOOKUP($A$2,入力画面!A:M,3,FALSE)="","",VLOOKUP($A$2,入力画面!A:M,3,FALSE))</f>
        <v/>
      </c>
      <c r="E28" s="150" t="str">
        <f>IF(VLOOKUP($A$34,入力画面!A:M,4,FALSE)="","",VLOOKUP($A$34,入力画面!A:M,4,FALSE))</f>
        <v/>
      </c>
      <c r="F28" s="150" t="str">
        <f>IF(VLOOKUP(A35,入力画面!A:M,6,FALSE)="","",VLOOKUP(A35,入力画面!A:M,6,FALSE))</f>
        <v/>
      </c>
      <c r="G28" s="150" t="str">
        <f>IF(VLOOKUP(A35,入力画面!A:M,8,FALSE)="","",VLOOKUP(A35,入力画面!A:M,8,FALSE))</f>
        <v/>
      </c>
      <c r="H28" s="150" t="str">
        <f>IF(VLOOKUP(A34,入力画面!A:M,11,FALSE)="","",VLOOKUP(A34,入力画面!A:M,11,FALSE))</f>
        <v/>
      </c>
      <c r="I28" s="150" t="str">
        <f>IF(VLOOKUP(A34,入力画面!A:M,13,FALSE)="","",VLOOKUP(A34,入力画面!A:M,13,FALSE))</f>
        <v/>
      </c>
    </row>
    <row r="29" spans="1:9">
      <c r="A29" s="150">
        <v>29</v>
      </c>
      <c r="B29" s="150" t="s">
        <v>101</v>
      </c>
      <c r="D29" s="150" t="str">
        <f>IF(VLOOKUP($A$2,入力画面!A:M,3,FALSE)="","",VLOOKUP($A$2,入力画面!A:M,3,FALSE))</f>
        <v/>
      </c>
      <c r="E29" s="150" t="str">
        <f>IF(VLOOKUP($A$34,入力画面!A:M,4,FALSE)="","",VLOOKUP($A$34,入力画面!A:M,4,FALSE))</f>
        <v/>
      </c>
      <c r="F29" s="150" t="str">
        <f>IF(VLOOKUP(A36,入力画面!A:M,6,FALSE)="","",VLOOKUP(A36,入力画面!A:M,6,FALSE))</f>
        <v/>
      </c>
      <c r="G29" s="150" t="str">
        <f>IF(VLOOKUP(A36,入力画面!A:M,8,FALSE)="","",VLOOKUP(A36,入力画面!A:M,8,FALSE))</f>
        <v/>
      </c>
      <c r="H29" s="150" t="str">
        <f>IF(VLOOKUP(A35,入力画面!A:M,11,FALSE)="","",VLOOKUP(A35,入力画面!A:M,11,FALSE))</f>
        <v/>
      </c>
      <c r="I29" s="150" t="str">
        <f>IF(VLOOKUP(A35,入力画面!A:M,13,FALSE)="","",VLOOKUP(A35,入力画面!A:M,13,FALSE))</f>
        <v/>
      </c>
    </row>
    <row r="30" spans="1:9">
      <c r="A30" s="150">
        <v>30</v>
      </c>
      <c r="B30" s="150" t="s">
        <v>102</v>
      </c>
      <c r="D30" s="150" t="str">
        <f>IF(VLOOKUP($A$2,入力画面!A:M,3,FALSE)="","",VLOOKUP($A$2,入力画面!A:M,3,FALSE))</f>
        <v/>
      </c>
      <c r="E30" s="150" t="str">
        <f>IF(VLOOKUP($A$34,入力画面!A:M,4,FALSE)="","",VLOOKUP($A$34,入力画面!A:M,4,FALSE))</f>
        <v/>
      </c>
      <c r="F30" s="150" t="str">
        <f>IF(VLOOKUP(A37,入力画面!A:M,6,FALSE)="","",VLOOKUP(A37,入力画面!A:M,6,FALSE))</f>
        <v/>
      </c>
      <c r="G30" s="150" t="str">
        <f>IF(VLOOKUP(A37,入力画面!A:M,8,FALSE)="","",VLOOKUP(A37,入力画面!A:M,8,FALSE))</f>
        <v/>
      </c>
      <c r="H30" s="150" t="str">
        <f>IF(VLOOKUP(A36,入力画面!A:M,11,FALSE)="","",VLOOKUP(A36,入力画面!A:M,11,FALSE))</f>
        <v/>
      </c>
      <c r="I30" s="150" t="str">
        <f>IF(VLOOKUP(A36,入力画面!A:M,13,FALSE)="","",VLOOKUP(A36,入力画面!A:M,13,FALSE))</f>
        <v/>
      </c>
    </row>
    <row r="31" spans="1:9">
      <c r="A31" s="150">
        <v>31</v>
      </c>
      <c r="B31" s="150" t="s">
        <v>103</v>
      </c>
      <c r="D31" s="150" t="str">
        <f>IF(VLOOKUP($A$2,入力画面!A:M,3,FALSE)="","",VLOOKUP($A$2,入力画面!A:M,3,FALSE))</f>
        <v/>
      </c>
      <c r="E31" s="150" t="str">
        <f>IF(VLOOKUP($A$34,入力画面!A:M,4,FALSE)="","",VLOOKUP($A$34,入力画面!A:M,4,FALSE))</f>
        <v/>
      </c>
      <c r="F31" s="150" t="str">
        <f>IF(VLOOKUP(A38,入力画面!A:M,6,FALSE)="","",VLOOKUP(A38,入力画面!A:M,6,FALSE))</f>
        <v/>
      </c>
      <c r="G31" s="150" t="str">
        <f>IF(VLOOKUP(A38,入力画面!A:M,8,FALSE)="","",VLOOKUP(A38,入力画面!A:M,8,FALSE))</f>
        <v/>
      </c>
      <c r="H31" s="150" t="str">
        <f>IF(VLOOKUP(A37,入力画面!A:M,11,FALSE)="","",VLOOKUP(A37,入力画面!A:M,11,FALSE))</f>
        <v/>
      </c>
      <c r="I31" s="150" t="str">
        <f>IF(VLOOKUP(A37,入力画面!A:M,13,FALSE)="","",VLOOKUP(A37,入力画面!A:M,13,FALSE))</f>
        <v/>
      </c>
    </row>
    <row r="32" spans="1:9">
      <c r="A32" s="150">
        <v>32</v>
      </c>
      <c r="B32" s="150" t="s">
        <v>104</v>
      </c>
      <c r="D32" s="150" t="str">
        <f>IF(VLOOKUP($A$2,入力画面!A:M,3,FALSE)="","",VLOOKUP($A$2,入力画面!A:M,3,FALSE))</f>
        <v/>
      </c>
      <c r="E32" s="150" t="str">
        <f>IF(VLOOKUP($A$34,入力画面!A:M,4,FALSE)="","",VLOOKUP($A$34,入力画面!A:M,4,FALSE))</f>
        <v/>
      </c>
      <c r="F32" s="150" t="str">
        <f>IF(VLOOKUP(A39,入力画面!A:M,6,FALSE)="","",VLOOKUP(A39,入力画面!A:M,6,FALSE))</f>
        <v/>
      </c>
      <c r="G32" s="150" t="str">
        <f>IF(VLOOKUP(A39,入力画面!A:M,8,FALSE)="","",VLOOKUP(A39,入力画面!A:M,8,FALSE))</f>
        <v/>
      </c>
      <c r="H32" s="150" t="str">
        <f>IF(VLOOKUP(A38,入力画面!A:M,11,FALSE)="","",VLOOKUP(A38,入力画面!A:M,11,FALSE))</f>
        <v/>
      </c>
      <c r="I32" s="150" t="str">
        <f>IF(VLOOKUP(A38,入力画面!A:M,13,FALSE)="","",VLOOKUP(A38,入力画面!A:M,13,FALSE))</f>
        <v/>
      </c>
    </row>
    <row r="33" spans="1:9">
      <c r="A33" s="150">
        <v>33</v>
      </c>
      <c r="B33" s="150" t="s">
        <v>105</v>
      </c>
      <c r="D33" s="150" t="str">
        <f>IF(VLOOKUP($A$2,入力画面!A:M,3,FALSE)="","",VLOOKUP($A$2,入力画面!A:M,3,FALSE))</f>
        <v/>
      </c>
      <c r="E33" s="150" t="str">
        <f>IF(VLOOKUP($A$34,入力画面!A:M,4,FALSE)="","",VLOOKUP($A$34,入力画面!A:M,4,FALSE))</f>
        <v/>
      </c>
      <c r="F33" s="150" t="str">
        <f>IF(VLOOKUP(A40,入力画面!A:M,6,FALSE)="","",VLOOKUP(A40,入力画面!A:M,6,FALSE))</f>
        <v/>
      </c>
      <c r="G33" s="150" t="str">
        <f>IF(VLOOKUP(A40,入力画面!A:M,8,FALSE)="","",VLOOKUP(A40,入力画面!A:M,8,FALSE))</f>
        <v/>
      </c>
      <c r="H33" s="150" t="str">
        <f>IF(VLOOKUP(A39,入力画面!A:M,11,FALSE)="","",VLOOKUP(A39,入力画面!A:M,11,FALSE))</f>
        <v/>
      </c>
      <c r="I33" s="150" t="str">
        <f>IF(VLOOKUP(A39,入力画面!A:M,13,FALSE)="","",VLOOKUP(A39,入力画面!A:M,13,FALSE))</f>
        <v/>
      </c>
    </row>
    <row r="34" spans="1:9">
      <c r="A34" s="150">
        <v>34</v>
      </c>
      <c r="B34" s="150" t="s">
        <v>106</v>
      </c>
      <c r="D34" s="150" t="str">
        <f>IF(VLOOKUP($A$2,入力画面!A:M,3,FALSE)="","",VLOOKUP($A$2,入力画面!A:M,3,FALSE))</f>
        <v/>
      </c>
      <c r="E34" s="150" t="str">
        <f>IF(VLOOKUP($A$34,入力画面!A:M,4,FALSE)="","",VLOOKUP($A$34,入力画面!A:M,4,FALSE))</f>
        <v/>
      </c>
      <c r="F34" s="150" t="str">
        <f>IF(VLOOKUP(A41,入力画面!A:M,6,FALSE)="","",VLOOKUP(A41,入力画面!A:M,6,FALSE))</f>
        <v/>
      </c>
      <c r="G34" s="150" t="str">
        <f>IF(VLOOKUP(A41,入力画面!A:M,8,FALSE)="","",VLOOKUP(A41,入力画面!A:M,8,FALSE))</f>
        <v/>
      </c>
      <c r="H34" s="150" t="str">
        <f>IF(VLOOKUP(A40,入力画面!A:M,11,FALSE)="","",VLOOKUP(A40,入力画面!A:M,11,FALSE))</f>
        <v/>
      </c>
      <c r="I34" s="150" t="str">
        <f>IF(VLOOKUP(A40,入力画面!A:M,13,FALSE)="","",VLOOKUP(A40,入力画面!A:M,13,FALSE))</f>
        <v/>
      </c>
    </row>
    <row r="35" spans="1:9">
      <c r="A35" s="150">
        <v>35</v>
      </c>
      <c r="B35" s="150" t="s">
        <v>107</v>
      </c>
      <c r="D35" s="150" t="str">
        <f>IF(VLOOKUP($A$2,入力画面!A:M,3,FALSE)="","",VLOOKUP($A$2,入力画面!A:M,3,FALSE))</f>
        <v/>
      </c>
      <c r="E35" s="150" t="str">
        <f>IF(VLOOKUP($A$34,入力画面!A:M,4,FALSE)="","",VLOOKUP($A$34,入力画面!A:M,4,FALSE))</f>
        <v/>
      </c>
      <c r="F35" s="150" t="str">
        <f>IF(VLOOKUP(A42,入力画面!A:M,6,FALSE)="","",VLOOKUP(A42,入力画面!A:M,6,FALSE))</f>
        <v/>
      </c>
      <c r="G35" s="150" t="str">
        <f>IF(VLOOKUP(A42,入力画面!A:M,8,FALSE)="","",VLOOKUP(A42,入力画面!A:M,8,FALSE))</f>
        <v/>
      </c>
      <c r="H35" s="150" t="str">
        <f>IF(VLOOKUP(A41,入力画面!A:M,11,FALSE)="","",VLOOKUP(A41,入力画面!A:M,11,FALSE))</f>
        <v/>
      </c>
      <c r="I35" s="150" t="str">
        <f>IF(VLOOKUP(A41,入力画面!A:M,13,FALSE)="","",VLOOKUP(A41,入力画面!A:M,13,FALSE))</f>
        <v/>
      </c>
    </row>
    <row r="36" spans="1:9">
      <c r="A36" s="150">
        <v>36</v>
      </c>
      <c r="B36" s="150" t="s">
        <v>108</v>
      </c>
      <c r="D36" s="150" t="str">
        <f>IF(VLOOKUP($A$2,入力画面!A:M,3,FALSE)="","",VLOOKUP($A$2,入力画面!A:M,3,FALSE))</f>
        <v/>
      </c>
      <c r="E36" s="150" t="str">
        <f>IF(VLOOKUP($A$34,入力画面!A:M,4,FALSE)="","",VLOOKUP($A$34,入力画面!A:M,4,FALSE))</f>
        <v/>
      </c>
      <c r="F36" s="150" t="str">
        <f>IF(VLOOKUP(A43,入力画面!A:M,6,FALSE)="","",VLOOKUP(A43,入力画面!A:M,6,FALSE))</f>
        <v/>
      </c>
      <c r="G36" s="150" t="str">
        <f>IF(VLOOKUP(A43,入力画面!A:M,8,FALSE)="","",VLOOKUP(A43,入力画面!A:M,8,FALSE))</f>
        <v/>
      </c>
      <c r="H36" s="150" t="str">
        <f>IF(VLOOKUP(A42,入力画面!A:M,11,FALSE)="","",VLOOKUP(A42,入力画面!A:M,11,FALSE))</f>
        <v/>
      </c>
      <c r="I36" s="150" t="str">
        <f>IF(VLOOKUP(A42,入力画面!A:M,13,FALSE)="","",VLOOKUP(A42,入力画面!A:M,13,FALSE))</f>
        <v/>
      </c>
    </row>
    <row r="37" spans="1:9">
      <c r="A37" s="150">
        <v>37</v>
      </c>
    </row>
    <row r="38" spans="1:9">
      <c r="A38" s="150">
        <v>38</v>
      </c>
    </row>
    <row r="39" spans="1:9">
      <c r="A39" s="150">
        <v>39</v>
      </c>
    </row>
    <row r="40" spans="1:9">
      <c r="A40" s="150">
        <v>40</v>
      </c>
    </row>
    <row r="41" spans="1:9">
      <c r="A41" s="150">
        <v>41</v>
      </c>
    </row>
    <row r="42" spans="1:9">
      <c r="A42" s="150">
        <v>42</v>
      </c>
    </row>
    <row r="43" spans="1:9">
      <c r="A43" s="150">
        <v>43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5A0BE8-F241-4D33-B81E-6169E73AE8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A0CDA42-9AFB-457D-928D-EFE8753082BF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9ACAF82-E34D-4457-A85B-64E80ED60A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入力画面</vt:lpstr>
      <vt:lpstr>入力例</vt:lpstr>
      <vt:lpstr>参加申込書（男子）</vt:lpstr>
      <vt:lpstr>参加申込書（女子）</vt:lpstr>
      <vt:lpstr>データ</vt:lpstr>
      <vt:lpstr>データ!Print_Area</vt:lpstr>
      <vt:lpstr>'参加申込書（女子）'!Print_Area</vt:lpstr>
      <vt:lpstr>'参加申込書（男子）'!Print_Area</vt:lpstr>
      <vt:lpstr>入力画面!Print_Area</vt:lpstr>
      <vt:lpstr>入力例!Print_Area</vt:lpstr>
    </vt:vector>
  </TitlesOfParts>
  <Company>岩手県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Michio Seino</dc:creator>
  <cp:lastModifiedBy>Owner</cp:lastModifiedBy>
  <cp:lastPrinted>2020-11-05T04:29:12Z</cp:lastPrinted>
  <dcterms:created xsi:type="dcterms:W3CDTF">2007-04-17T13:17:36Z</dcterms:created>
  <dcterms:modified xsi:type="dcterms:W3CDTF">2020-11-24T08:03:41Z</dcterms:modified>
</cp:coreProperties>
</file>